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219"/>
  <workbookPr defaultThemeVersion="124226"/>
  <mc:AlternateContent xmlns:mc="http://schemas.openxmlformats.org/markup-compatibility/2006">
    <mc:Choice Requires="x15">
      <x15ac:absPath xmlns:x15ac="http://schemas.microsoft.com/office/spreadsheetml/2010/11/ac" url="W:\#0 Budget Templates\"/>
    </mc:Choice>
  </mc:AlternateContent>
  <xr:revisionPtr revIDLastSave="5" documentId="13_ncr:1_{386F29CD-F0CA-4667-A51F-F479AE277A3C}" xr6:coauthVersionLast="47" xr6:coauthVersionMax="47" xr10:uidLastSave="{021E504E-C08B-4E30-9870-4C5F43611C92}"/>
  <bookViews>
    <workbookView xWindow="23880" yWindow="-2730" windowWidth="29040" windowHeight="15840" xr2:uid="{00000000-000D-0000-FFFF-FFFF00000000}"/>
  </bookViews>
  <sheets>
    <sheet name="Budget" sheetId="1" r:id="rId1"/>
    <sheet name="Cost Share" sheetId="3" r:id="rId2"/>
    <sheet name="Re-Budget" sheetId="4" r:id="rId3"/>
    <sheet name="Re-Budget CS" sheetId="5" r:id="rId4"/>
  </sheets>
  <definedNames>
    <definedName name="_xlnm.Print_Titles" localSheetId="0">Budget!$1:$3</definedName>
    <definedName name="_xlnm.Print_Titles" localSheetId="1">'Cost Share'!$1:$3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90" i="1" l="1"/>
  <c r="R90" i="1"/>
  <c r="S90" i="1"/>
  <c r="T90" i="1"/>
  <c r="U90" i="1"/>
  <c r="V90" i="1"/>
  <c r="W90" i="1"/>
  <c r="X90" i="1"/>
  <c r="Y90" i="1"/>
  <c r="Z90" i="1"/>
  <c r="AA90" i="1"/>
  <c r="AA116" i="1"/>
  <c r="AA118" i="1" s="1"/>
  <c r="Z116" i="1"/>
  <c r="Z118" i="1" s="1"/>
  <c r="Y116" i="1"/>
  <c r="Y118" i="1" s="1"/>
  <c r="X116" i="1"/>
  <c r="X118" i="1" s="1"/>
  <c r="W116" i="1"/>
  <c r="W118" i="1" s="1"/>
  <c r="V116" i="1"/>
  <c r="V118" i="1" s="1"/>
  <c r="V103" i="1"/>
  <c r="W103" i="1"/>
  <c r="X103" i="1"/>
  <c r="Y103" i="1"/>
  <c r="Z103" i="1"/>
  <c r="AA103" i="1"/>
  <c r="AB101" i="1"/>
  <c r="AB100" i="1"/>
  <c r="AB102" i="1"/>
  <c r="V97" i="1"/>
  <c r="W97" i="1"/>
  <c r="X97" i="1"/>
  <c r="Y97" i="1"/>
  <c r="Z97" i="1"/>
  <c r="AA97" i="1"/>
  <c r="AB95" i="1"/>
  <c r="AB96" i="1"/>
  <c r="AB94" i="1"/>
  <c r="V78" i="1"/>
  <c r="W78" i="1"/>
  <c r="X78" i="1"/>
  <c r="Y78" i="1"/>
  <c r="Z78" i="1"/>
  <c r="AA78" i="1"/>
  <c r="AB74" i="1"/>
  <c r="AB75" i="1"/>
  <c r="AB76" i="1"/>
  <c r="AB77" i="1"/>
  <c r="AB73" i="1"/>
  <c r="AB69" i="1"/>
  <c r="AB68" i="1"/>
  <c r="V70" i="1"/>
  <c r="W70" i="1"/>
  <c r="X70" i="1"/>
  <c r="Y70" i="1"/>
  <c r="Z70" i="1"/>
  <c r="AA70" i="1"/>
  <c r="AB50" i="1"/>
  <c r="AB49" i="1"/>
  <c r="V51" i="1"/>
  <c r="W51" i="1"/>
  <c r="X51" i="1"/>
  <c r="Y51" i="1"/>
  <c r="Z51" i="1"/>
  <c r="AA51" i="1"/>
  <c r="AB64" i="1"/>
  <c r="AB55" i="1"/>
  <c r="AB56" i="1"/>
  <c r="AB57" i="1"/>
  <c r="AB58" i="1"/>
  <c r="AB59" i="1"/>
  <c r="AB60" i="1"/>
  <c r="AB61" i="1"/>
  <c r="AB62" i="1"/>
  <c r="AB63" i="1"/>
  <c r="AB54" i="1"/>
  <c r="V65" i="1"/>
  <c r="W65" i="1"/>
  <c r="X65" i="1"/>
  <c r="Y65" i="1"/>
  <c r="Z65" i="1"/>
  <c r="AA65" i="1"/>
  <c r="T65" i="1"/>
  <c r="AA25" i="1"/>
  <c r="Z25" i="1"/>
  <c r="Y25" i="1"/>
  <c r="X25" i="1"/>
  <c r="W25" i="1"/>
  <c r="AA24" i="1"/>
  <c r="Z24" i="1"/>
  <c r="Y24" i="1"/>
  <c r="X24" i="1"/>
  <c r="W24" i="1"/>
  <c r="AA23" i="1"/>
  <c r="Z23" i="1"/>
  <c r="Y23" i="1"/>
  <c r="X23" i="1"/>
  <c r="W23" i="1"/>
  <c r="AA22" i="1"/>
  <c r="Z22" i="1"/>
  <c r="Y22" i="1"/>
  <c r="X22" i="1"/>
  <c r="W22" i="1"/>
  <c r="AA21" i="1"/>
  <c r="Z21" i="1"/>
  <c r="Y21" i="1"/>
  <c r="X21" i="1"/>
  <c r="W21" i="1"/>
  <c r="AA19" i="1"/>
  <c r="Z19" i="1"/>
  <c r="Y19" i="1"/>
  <c r="X19" i="1"/>
  <c r="W19" i="1"/>
  <c r="AA17" i="1"/>
  <c r="Z17" i="1"/>
  <c r="AA15" i="1"/>
  <c r="Z15" i="1"/>
  <c r="Y15" i="1"/>
  <c r="X15" i="1"/>
  <c r="W15" i="1"/>
  <c r="AA13" i="1"/>
  <c r="Z13" i="1"/>
  <c r="Y13" i="1"/>
  <c r="X13" i="1"/>
  <c r="W13" i="1"/>
  <c r="AA11" i="1"/>
  <c r="Z11" i="1"/>
  <c r="Y11" i="1"/>
  <c r="X11" i="1"/>
  <c r="W11" i="1"/>
  <c r="Q28" i="1"/>
  <c r="Q48" i="1" s="1"/>
  <c r="Q53" i="1" s="1"/>
  <c r="Q67" i="1" s="1"/>
  <c r="Q72" i="1" s="1"/>
  <c r="Q81" i="1" s="1"/>
  <c r="Q93" i="1" s="1"/>
  <c r="Q99" i="1" s="1"/>
  <c r="Q105" i="1" s="1"/>
  <c r="V25" i="1"/>
  <c r="V24" i="1"/>
  <c r="V23" i="1"/>
  <c r="V22" i="1"/>
  <c r="V21" i="1"/>
  <c r="V19" i="1"/>
  <c r="V15" i="1"/>
  <c r="V13" i="1"/>
  <c r="V11" i="1"/>
  <c r="E12" i="1"/>
  <c r="D12" i="1"/>
  <c r="E14" i="1"/>
  <c r="D14" i="1"/>
  <c r="A37" i="1"/>
  <c r="A35" i="1"/>
  <c r="A33" i="1"/>
  <c r="W17" i="1" l="1"/>
  <c r="V17" i="1"/>
  <c r="X17" i="1"/>
  <c r="AA14" i="1"/>
  <c r="V91" i="1"/>
  <c r="W91" i="1"/>
  <c r="X91" i="1"/>
  <c r="Y91" i="1"/>
  <c r="Z91" i="1"/>
  <c r="AA91" i="1"/>
  <c r="AB65" i="1"/>
  <c r="W12" i="1"/>
  <c r="X12" i="1"/>
  <c r="V14" i="1"/>
  <c r="R28" i="1"/>
  <c r="R48" i="1" s="1"/>
  <c r="R53" i="1" s="1"/>
  <c r="R67" i="1" s="1"/>
  <c r="R72" i="1" s="1"/>
  <c r="R81" i="1" s="1"/>
  <c r="R93" i="1" s="1"/>
  <c r="R99" i="1" s="1"/>
  <c r="R105" i="1" s="1"/>
  <c r="Y12" i="1"/>
  <c r="W14" i="1"/>
  <c r="Z12" i="1"/>
  <c r="X14" i="1"/>
  <c r="Y14" i="1"/>
  <c r="Z14" i="1"/>
  <c r="V12" i="1"/>
  <c r="AA12" i="1"/>
  <c r="AB82" i="1" l="1"/>
  <c r="B117" i="1"/>
  <c r="B116" i="1"/>
  <c r="S28" i="1" l="1"/>
  <c r="S48" i="1" s="1"/>
  <c r="S53" i="1" s="1"/>
  <c r="S67" i="1" s="1"/>
  <c r="S72" i="1" s="1"/>
  <c r="S81" i="1" s="1"/>
  <c r="S93" i="1" s="1"/>
  <c r="S99" i="1" s="1"/>
  <c r="S105" i="1" s="1"/>
  <c r="T28" i="1"/>
  <c r="T48" i="1" s="1"/>
  <c r="T53" i="1" s="1"/>
  <c r="T67" i="1" s="1"/>
  <c r="T72" i="1" s="1"/>
  <c r="T81" i="1" s="1"/>
  <c r="T93" i="1" s="1"/>
  <c r="T99" i="1" s="1"/>
  <c r="T105" i="1" s="1"/>
  <c r="J5" i="1"/>
  <c r="U28" i="1" l="1"/>
  <c r="U48" i="1" s="1"/>
  <c r="U53" i="1" s="1"/>
  <c r="U67" i="1" s="1"/>
  <c r="U72" i="1" s="1"/>
  <c r="U81" i="1" s="1"/>
  <c r="U93" i="1" s="1"/>
  <c r="U99" i="1" s="1"/>
  <c r="U105" i="1" s="1"/>
  <c r="A11" i="1"/>
  <c r="V28" i="1" l="1"/>
  <c r="V48" i="1" s="1"/>
  <c r="V53" i="1" s="1"/>
  <c r="V67" i="1" s="1"/>
  <c r="V72" i="1" s="1"/>
  <c r="V81" i="1" s="1"/>
  <c r="V93" i="1" s="1"/>
  <c r="V99" i="1" s="1"/>
  <c r="V105" i="1" s="1"/>
  <c r="I82" i="4"/>
  <c r="B6" i="4"/>
  <c r="W28" i="1" l="1"/>
  <c r="W48" i="1" s="1"/>
  <c r="W53" i="1" s="1"/>
  <c r="W67" i="1" s="1"/>
  <c r="W72" i="1" s="1"/>
  <c r="W81" i="1" s="1"/>
  <c r="W93" i="1" s="1"/>
  <c r="W99" i="1" s="1"/>
  <c r="W105" i="1" s="1"/>
  <c r="X28" i="1"/>
  <c r="X48" i="1" s="1"/>
  <c r="X53" i="1" s="1"/>
  <c r="X67" i="1" s="1"/>
  <c r="X72" i="1" s="1"/>
  <c r="X81" i="1" s="1"/>
  <c r="X93" i="1" s="1"/>
  <c r="X99" i="1" s="1"/>
  <c r="X105" i="1" s="1"/>
  <c r="D67" i="5"/>
  <c r="I67" i="5" s="1"/>
  <c r="B2" i="4"/>
  <c r="H1" i="4"/>
  <c r="B1" i="4"/>
  <c r="A11" i="4"/>
  <c r="A11" i="5" s="1"/>
  <c r="C12" i="5"/>
  <c r="B13" i="5"/>
  <c r="C13" i="5"/>
  <c r="D13" i="5"/>
  <c r="E13" i="5"/>
  <c r="I13" i="5" s="1"/>
  <c r="C14" i="5"/>
  <c r="B15" i="5"/>
  <c r="C15" i="5"/>
  <c r="D15" i="5"/>
  <c r="E15" i="5"/>
  <c r="C16" i="5"/>
  <c r="B17" i="5"/>
  <c r="C17" i="5"/>
  <c r="D17" i="5"/>
  <c r="E17" i="5"/>
  <c r="I17" i="5" s="1"/>
  <c r="C18" i="5"/>
  <c r="B19" i="5"/>
  <c r="C19" i="5"/>
  <c r="D19" i="5"/>
  <c r="E19" i="5"/>
  <c r="I19" i="5" s="1"/>
  <c r="C20" i="5"/>
  <c r="B21" i="5"/>
  <c r="C21" i="5"/>
  <c r="D21" i="5"/>
  <c r="E21" i="5"/>
  <c r="B22" i="5"/>
  <c r="C22" i="5"/>
  <c r="D22" i="5"/>
  <c r="I22" i="5" s="1"/>
  <c r="E22" i="5"/>
  <c r="B23" i="5"/>
  <c r="C23" i="5"/>
  <c r="D23" i="5"/>
  <c r="E23" i="5"/>
  <c r="I23" i="5" s="1"/>
  <c r="B24" i="5"/>
  <c r="C24" i="5"/>
  <c r="D24" i="5"/>
  <c r="E24" i="5"/>
  <c r="I24" i="5" s="1"/>
  <c r="B25" i="5"/>
  <c r="C25" i="5"/>
  <c r="D25" i="5"/>
  <c r="E25" i="5"/>
  <c r="B11" i="5"/>
  <c r="C11" i="5"/>
  <c r="D11" i="5"/>
  <c r="E11" i="5"/>
  <c r="I11" i="5" s="1"/>
  <c r="J87" i="4"/>
  <c r="J88" i="4"/>
  <c r="J86" i="4"/>
  <c r="J75" i="4"/>
  <c r="J76" i="4"/>
  <c r="J77" i="4"/>
  <c r="J78" i="4"/>
  <c r="J79" i="4"/>
  <c r="J80" i="4"/>
  <c r="J81" i="4"/>
  <c r="J74" i="4"/>
  <c r="J66" i="4"/>
  <c r="J67" i="4"/>
  <c r="J68" i="4"/>
  <c r="J69" i="4"/>
  <c r="J65" i="4"/>
  <c r="J60" i="4"/>
  <c r="J59" i="4"/>
  <c r="J55" i="4"/>
  <c r="J54" i="4"/>
  <c r="J50" i="4"/>
  <c r="J49" i="4"/>
  <c r="J72" i="5"/>
  <c r="J73" i="5"/>
  <c r="J71" i="5"/>
  <c r="J65" i="5"/>
  <c r="J66" i="5"/>
  <c r="J64" i="5"/>
  <c r="J60" i="5"/>
  <c r="J59" i="5"/>
  <c r="J55" i="5"/>
  <c r="J54" i="5"/>
  <c r="J50" i="5"/>
  <c r="J49" i="5"/>
  <c r="I25" i="5"/>
  <c r="H48" i="5"/>
  <c r="H53" i="5" s="1"/>
  <c r="H58" i="5" s="1"/>
  <c r="H63" i="5" s="1"/>
  <c r="H70" i="5" s="1"/>
  <c r="H76" i="5" s="1"/>
  <c r="I48" i="5"/>
  <c r="I53" i="5" s="1"/>
  <c r="I58" i="5" s="1"/>
  <c r="I63" i="5" s="1"/>
  <c r="I70" i="5" s="1"/>
  <c r="I76" i="5" s="1"/>
  <c r="J48" i="5"/>
  <c r="J53" i="5" s="1"/>
  <c r="J58" i="5" s="1"/>
  <c r="J63" i="5" s="1"/>
  <c r="J70" i="5" s="1"/>
  <c r="J76" i="5" s="1"/>
  <c r="G48" i="5"/>
  <c r="G53" i="5" s="1"/>
  <c r="G58" i="5" s="1"/>
  <c r="G63" i="5" s="1"/>
  <c r="G70" i="5" s="1"/>
  <c r="G76" i="5" s="1"/>
  <c r="G6" i="5"/>
  <c r="G5" i="5"/>
  <c r="E6" i="5"/>
  <c r="E5" i="5"/>
  <c r="A13" i="4"/>
  <c r="A13" i="5" s="1"/>
  <c r="A15" i="4"/>
  <c r="A15" i="5" s="1"/>
  <c r="A17" i="4"/>
  <c r="A17" i="5" s="1"/>
  <c r="A19" i="4"/>
  <c r="A19" i="5" s="1"/>
  <c r="A21" i="4"/>
  <c r="A21" i="5" s="1"/>
  <c r="A22" i="4"/>
  <c r="A22" i="5" s="1"/>
  <c r="A23" i="4"/>
  <c r="A23" i="5" s="1"/>
  <c r="A24" i="4"/>
  <c r="A24" i="5" s="1"/>
  <c r="A25" i="4"/>
  <c r="A25" i="5" s="1"/>
  <c r="J51" i="5" l="1"/>
  <c r="I21" i="5"/>
  <c r="I15" i="5"/>
  <c r="J61" i="5"/>
  <c r="J56" i="4"/>
  <c r="I74" i="5"/>
  <c r="H74" i="5"/>
  <c r="I56" i="5"/>
  <c r="H56" i="5"/>
  <c r="I51" i="5"/>
  <c r="H51" i="5"/>
  <c r="A42" i="5"/>
  <c r="B41" i="5"/>
  <c r="C40" i="5"/>
  <c r="C36" i="5"/>
  <c r="B33" i="5"/>
  <c r="C43" i="5"/>
  <c r="B43" i="5"/>
  <c r="A43" i="5"/>
  <c r="C42" i="5"/>
  <c r="B42" i="5"/>
  <c r="C41" i="5"/>
  <c r="A41" i="5"/>
  <c r="B40" i="5"/>
  <c r="A40" i="5"/>
  <c r="C39" i="5"/>
  <c r="B39" i="5"/>
  <c r="A39" i="5"/>
  <c r="C38" i="5"/>
  <c r="C37" i="5"/>
  <c r="B37" i="5"/>
  <c r="A37" i="5"/>
  <c r="C35" i="5"/>
  <c r="B35" i="5"/>
  <c r="A35" i="5"/>
  <c r="C34" i="5"/>
  <c r="C33" i="5"/>
  <c r="A33" i="5"/>
  <c r="C32" i="5"/>
  <c r="C31" i="5"/>
  <c r="B31" i="5"/>
  <c r="A31" i="5"/>
  <c r="C30" i="5"/>
  <c r="C29" i="5"/>
  <c r="B29" i="5"/>
  <c r="A29" i="5"/>
  <c r="B6" i="5"/>
  <c r="B5" i="5"/>
  <c r="B2" i="5"/>
  <c r="H1" i="5"/>
  <c r="B1" i="5"/>
  <c r="I13" i="4"/>
  <c r="I15" i="4"/>
  <c r="I16" i="4"/>
  <c r="I17" i="4"/>
  <c r="I19" i="4"/>
  <c r="I21" i="4"/>
  <c r="I22" i="4"/>
  <c r="I23" i="4"/>
  <c r="I24" i="4"/>
  <c r="I25" i="4"/>
  <c r="I11" i="4"/>
  <c r="H48" i="4"/>
  <c r="H53" i="4" s="1"/>
  <c r="H58" i="4" s="1"/>
  <c r="H64" i="4" s="1"/>
  <c r="H73" i="4" s="1"/>
  <c r="H85" i="4" s="1"/>
  <c r="H91" i="4" s="1"/>
  <c r="H97" i="4" s="1"/>
  <c r="I48" i="4"/>
  <c r="I53" i="4" s="1"/>
  <c r="I58" i="4" s="1"/>
  <c r="I64" i="4" s="1"/>
  <c r="I73" i="4" s="1"/>
  <c r="I85" i="4" s="1"/>
  <c r="I91" i="4" s="1"/>
  <c r="I97" i="4" s="1"/>
  <c r="J48" i="4"/>
  <c r="J53" i="4" s="1"/>
  <c r="J58" i="4" s="1"/>
  <c r="J64" i="4" s="1"/>
  <c r="J73" i="4" s="1"/>
  <c r="J85" i="4" s="1"/>
  <c r="J91" i="4" s="1"/>
  <c r="J97" i="4" s="1"/>
  <c r="G48" i="4"/>
  <c r="G53" i="4" s="1"/>
  <c r="G58" i="4" s="1"/>
  <c r="G64" i="4" s="1"/>
  <c r="G73" i="4" s="1"/>
  <c r="G85" i="4" s="1"/>
  <c r="G91" i="4" s="1"/>
  <c r="G97" i="4" s="1"/>
  <c r="B4" i="4"/>
  <c r="B101" i="4" s="1"/>
  <c r="D108" i="4"/>
  <c r="I108" i="4" s="1"/>
  <c r="J108" i="4" s="1"/>
  <c r="A94" i="4"/>
  <c r="A93" i="4"/>
  <c r="A92" i="4"/>
  <c r="I89" i="4"/>
  <c r="H89" i="4"/>
  <c r="I70" i="4"/>
  <c r="H70" i="4"/>
  <c r="I56" i="4"/>
  <c r="H56" i="4"/>
  <c r="I51" i="4"/>
  <c r="H51" i="4"/>
  <c r="C43" i="4"/>
  <c r="B43" i="4"/>
  <c r="A43" i="4"/>
  <c r="C42" i="4"/>
  <c r="B42" i="4"/>
  <c r="A42" i="4"/>
  <c r="C41" i="4"/>
  <c r="B41" i="4"/>
  <c r="A41" i="4"/>
  <c r="C40" i="4"/>
  <c r="B40" i="4"/>
  <c r="A40" i="4"/>
  <c r="C39" i="4"/>
  <c r="B39" i="4"/>
  <c r="A39" i="4"/>
  <c r="C38" i="4"/>
  <c r="C37" i="4"/>
  <c r="B37" i="4"/>
  <c r="A37" i="4"/>
  <c r="C36" i="4"/>
  <c r="C35" i="4"/>
  <c r="B35" i="4"/>
  <c r="A35" i="4"/>
  <c r="C34" i="4"/>
  <c r="C33" i="4"/>
  <c r="B33" i="4"/>
  <c r="A33" i="4"/>
  <c r="C32" i="4"/>
  <c r="C31" i="4"/>
  <c r="B31" i="4"/>
  <c r="A31" i="4"/>
  <c r="C30" i="4"/>
  <c r="C29" i="4"/>
  <c r="B29" i="4"/>
  <c r="A29" i="4"/>
  <c r="E20" i="4"/>
  <c r="E20" i="5" s="1"/>
  <c r="D20" i="4"/>
  <c r="D20" i="5" s="1"/>
  <c r="I20" i="5" s="1"/>
  <c r="B20" i="4"/>
  <c r="E18" i="4"/>
  <c r="E18" i="5" s="1"/>
  <c r="D18" i="4"/>
  <c r="D18" i="5" s="1"/>
  <c r="I18" i="5" s="1"/>
  <c r="B18" i="4"/>
  <c r="E16" i="4"/>
  <c r="E16" i="5" s="1"/>
  <c r="D16" i="4"/>
  <c r="D16" i="5" s="1"/>
  <c r="I16" i="5" s="1"/>
  <c r="B16" i="4"/>
  <c r="E14" i="4"/>
  <c r="E14" i="5" s="1"/>
  <c r="D14" i="4"/>
  <c r="D14" i="5" s="1"/>
  <c r="B14" i="4"/>
  <c r="E12" i="4"/>
  <c r="E12" i="5" s="1"/>
  <c r="D12" i="4"/>
  <c r="D12" i="5" s="1"/>
  <c r="I12" i="5" s="1"/>
  <c r="B12" i="4"/>
  <c r="D67" i="3"/>
  <c r="K67" i="3" s="1"/>
  <c r="T116" i="1"/>
  <c r="S116" i="1"/>
  <c r="R116" i="1"/>
  <c r="U116" i="1"/>
  <c r="D116" i="1"/>
  <c r="Q116" i="1" s="1"/>
  <c r="C12" i="3"/>
  <c r="A13" i="3"/>
  <c r="B13" i="3"/>
  <c r="C13" i="3"/>
  <c r="D13" i="3"/>
  <c r="E13" i="3"/>
  <c r="C14" i="3"/>
  <c r="A15" i="3"/>
  <c r="B15" i="3"/>
  <c r="C15" i="3"/>
  <c r="D15" i="3"/>
  <c r="E15" i="3"/>
  <c r="C16" i="3"/>
  <c r="A17" i="3"/>
  <c r="B17" i="3"/>
  <c r="C17" i="3"/>
  <c r="D17" i="3"/>
  <c r="C18" i="3"/>
  <c r="A19" i="3"/>
  <c r="B19" i="3"/>
  <c r="C19" i="3"/>
  <c r="D19" i="3"/>
  <c r="E19" i="3"/>
  <c r="C20" i="3"/>
  <c r="A21" i="3"/>
  <c r="B21" i="3"/>
  <c r="C21" i="3"/>
  <c r="D21" i="3"/>
  <c r="E21" i="3"/>
  <c r="A22" i="3"/>
  <c r="B22" i="3"/>
  <c r="C22" i="3"/>
  <c r="D22" i="3"/>
  <c r="E22" i="3"/>
  <c r="A23" i="3"/>
  <c r="B23" i="3"/>
  <c r="C23" i="3"/>
  <c r="D23" i="3"/>
  <c r="E23" i="3"/>
  <c r="A24" i="3"/>
  <c r="B24" i="3"/>
  <c r="C24" i="3"/>
  <c r="D24" i="3"/>
  <c r="E24" i="3"/>
  <c r="A25" i="3"/>
  <c r="B25" i="3"/>
  <c r="C25" i="3"/>
  <c r="D25" i="3"/>
  <c r="E25" i="3"/>
  <c r="B11" i="3"/>
  <c r="C11" i="3"/>
  <c r="D11" i="3"/>
  <c r="E11" i="3"/>
  <c r="A11" i="3"/>
  <c r="AB116" i="1" l="1"/>
  <c r="AB90" i="1"/>
  <c r="Y28" i="1"/>
  <c r="Y48" i="1" s="1"/>
  <c r="Y53" i="1" s="1"/>
  <c r="Y67" i="1" s="1"/>
  <c r="Y72" i="1" s="1"/>
  <c r="Y81" i="1" s="1"/>
  <c r="Y93" i="1" s="1"/>
  <c r="Y99" i="1" s="1"/>
  <c r="Y105" i="1" s="1"/>
  <c r="B32" i="4"/>
  <c r="B14" i="5"/>
  <c r="B32" i="5" s="1"/>
  <c r="B38" i="4"/>
  <c r="B20" i="5"/>
  <c r="B38" i="5" s="1"/>
  <c r="B30" i="4"/>
  <c r="B12" i="5"/>
  <c r="B30" i="5" s="1"/>
  <c r="B34" i="4"/>
  <c r="B16" i="5"/>
  <c r="B34" i="5" s="1"/>
  <c r="B36" i="4"/>
  <c r="B18" i="5"/>
  <c r="B36" i="5" s="1"/>
  <c r="K51" i="5"/>
  <c r="I14" i="4"/>
  <c r="I32" i="4" s="1"/>
  <c r="I14" i="5"/>
  <c r="I32" i="5" s="1"/>
  <c r="I20" i="4"/>
  <c r="I38" i="4" s="1"/>
  <c r="I18" i="4"/>
  <c r="I36" i="4" s="1"/>
  <c r="I12" i="4"/>
  <c r="I30" i="4" s="1"/>
  <c r="K74" i="5"/>
  <c r="K56" i="5"/>
  <c r="K89" i="4"/>
  <c r="K70" i="4"/>
  <c r="K56" i="4"/>
  <c r="K51" i="4"/>
  <c r="J74" i="5"/>
  <c r="J56" i="5"/>
  <c r="I33" i="5"/>
  <c r="I29" i="5"/>
  <c r="I30" i="5"/>
  <c r="I40" i="5"/>
  <c r="I31" i="5"/>
  <c r="I34" i="5"/>
  <c r="I68" i="5"/>
  <c r="I61" i="5"/>
  <c r="I35" i="5"/>
  <c r="I39" i="5"/>
  <c r="I42" i="5"/>
  <c r="I36" i="5"/>
  <c r="I38" i="5"/>
  <c r="I43" i="5"/>
  <c r="I37" i="5"/>
  <c r="I34" i="4"/>
  <c r="I42" i="4"/>
  <c r="J89" i="4"/>
  <c r="J70" i="4"/>
  <c r="I61" i="4"/>
  <c r="I40" i="4"/>
  <c r="J51" i="4"/>
  <c r="H61" i="4"/>
  <c r="I83" i="4"/>
  <c r="I35" i="4"/>
  <c r="I33" i="4"/>
  <c r="I31" i="4"/>
  <c r="I39" i="4"/>
  <c r="I41" i="4"/>
  <c r="I43" i="4"/>
  <c r="I29" i="4"/>
  <c r="I37" i="4"/>
  <c r="T24" i="1"/>
  <c r="S24" i="1"/>
  <c r="R24" i="1"/>
  <c r="Q24" i="1"/>
  <c r="Z28" i="1" l="1"/>
  <c r="Z48" i="1" s="1"/>
  <c r="Z53" i="1" s="1"/>
  <c r="Z67" i="1" s="1"/>
  <c r="Z72" i="1" s="1"/>
  <c r="Z81" i="1" s="1"/>
  <c r="Z93" i="1" s="1"/>
  <c r="Z99" i="1" s="1"/>
  <c r="Z105" i="1" s="1"/>
  <c r="AA28" i="1"/>
  <c r="AA48" i="1" s="1"/>
  <c r="AA53" i="1" s="1"/>
  <c r="AA67" i="1" s="1"/>
  <c r="AA72" i="1" s="1"/>
  <c r="AA81" i="1" s="1"/>
  <c r="AA93" i="1" s="1"/>
  <c r="AA99" i="1" s="1"/>
  <c r="AA105" i="1" s="1"/>
  <c r="I26" i="4"/>
  <c r="K61" i="4"/>
  <c r="I26" i="5"/>
  <c r="I41" i="5"/>
  <c r="H61" i="5"/>
  <c r="K61" i="5" s="1"/>
  <c r="J61" i="4"/>
  <c r="I44" i="4"/>
  <c r="D12" i="3"/>
  <c r="I46" i="4" l="1"/>
  <c r="I44" i="5"/>
  <c r="K15" i="3"/>
  <c r="A31" i="3"/>
  <c r="A35" i="3"/>
  <c r="A37" i="3"/>
  <c r="E20" i="1"/>
  <c r="E20" i="3" s="1"/>
  <c r="E16" i="1"/>
  <c r="E12" i="3"/>
  <c r="K68" i="3"/>
  <c r="U24" i="1"/>
  <c r="AB24" i="1" s="1"/>
  <c r="S25" i="1"/>
  <c r="T25" i="1"/>
  <c r="U25" i="1"/>
  <c r="R25" i="1"/>
  <c r="S23" i="1"/>
  <c r="T23" i="1"/>
  <c r="U23" i="1"/>
  <c r="R23" i="1"/>
  <c r="S22" i="1"/>
  <c r="T22" i="1"/>
  <c r="U22" i="1"/>
  <c r="R22" i="1"/>
  <c r="AB22" i="1" s="1"/>
  <c r="D20" i="1"/>
  <c r="D18" i="1"/>
  <c r="D16" i="1"/>
  <c r="D14" i="3"/>
  <c r="B6" i="3"/>
  <c r="AB85" i="1"/>
  <c r="AB86" i="1"/>
  <c r="AB89" i="1"/>
  <c r="R21" i="1"/>
  <c r="R19" i="1"/>
  <c r="R17" i="1"/>
  <c r="R15" i="1"/>
  <c r="R97" i="1"/>
  <c r="S21" i="1"/>
  <c r="S19" i="1"/>
  <c r="S17" i="1"/>
  <c r="S15" i="1"/>
  <c r="S97" i="1"/>
  <c r="T11" i="1"/>
  <c r="T13" i="1"/>
  <c r="T15" i="1"/>
  <c r="T17" i="1"/>
  <c r="T19" i="1"/>
  <c r="T21" i="1"/>
  <c r="U13" i="1"/>
  <c r="U15" i="1"/>
  <c r="U17" i="1"/>
  <c r="U19" i="1"/>
  <c r="U21" i="1"/>
  <c r="U11" i="1"/>
  <c r="K21" i="3"/>
  <c r="K22" i="3"/>
  <c r="K23" i="3"/>
  <c r="K24" i="3"/>
  <c r="K25" i="3"/>
  <c r="K61" i="3"/>
  <c r="Q21" i="1"/>
  <c r="Q19" i="1"/>
  <c r="Q17" i="1"/>
  <c r="Q15" i="1"/>
  <c r="Q25" i="1"/>
  <c r="Q70" i="1"/>
  <c r="Q97" i="1"/>
  <c r="C29" i="3"/>
  <c r="E5" i="3"/>
  <c r="C30" i="3"/>
  <c r="E6" i="3"/>
  <c r="C31" i="3"/>
  <c r="C32" i="3"/>
  <c r="C33" i="3"/>
  <c r="C34" i="3"/>
  <c r="C35" i="3"/>
  <c r="C36" i="3"/>
  <c r="C37" i="3"/>
  <c r="C38" i="3"/>
  <c r="C39" i="3"/>
  <c r="G5" i="3"/>
  <c r="C40" i="3"/>
  <c r="G6" i="3"/>
  <c r="C41" i="3"/>
  <c r="C42" i="3"/>
  <c r="C43" i="3"/>
  <c r="K51" i="3"/>
  <c r="K56" i="3"/>
  <c r="K74" i="3"/>
  <c r="B5" i="3"/>
  <c r="B4" i="3"/>
  <c r="B2" i="3"/>
  <c r="H1" i="3"/>
  <c r="B1" i="3"/>
  <c r="L51" i="3"/>
  <c r="L56" i="3"/>
  <c r="L74" i="3"/>
  <c r="M51" i="3"/>
  <c r="M56" i="3"/>
  <c r="M74" i="3"/>
  <c r="N51" i="3"/>
  <c r="N56" i="3"/>
  <c r="N74" i="3"/>
  <c r="O51" i="3"/>
  <c r="O56" i="3"/>
  <c r="O74" i="3"/>
  <c r="P71" i="3"/>
  <c r="G71" i="5" s="1"/>
  <c r="P72" i="3"/>
  <c r="G72" i="5" s="1"/>
  <c r="P73" i="3"/>
  <c r="G73" i="5" s="1"/>
  <c r="P54" i="3"/>
  <c r="P55" i="3"/>
  <c r="G55" i="5" s="1"/>
  <c r="P49" i="3"/>
  <c r="P50" i="3"/>
  <c r="G50" i="5" s="1"/>
  <c r="B43" i="3"/>
  <c r="A43" i="3"/>
  <c r="B42" i="3"/>
  <c r="A42" i="3"/>
  <c r="B41" i="3"/>
  <c r="A41" i="3"/>
  <c r="B40" i="3"/>
  <c r="A40" i="3"/>
  <c r="B39" i="3"/>
  <c r="A39" i="3"/>
  <c r="B37" i="3"/>
  <c r="B35" i="3"/>
  <c r="B33" i="3"/>
  <c r="A33" i="3"/>
  <c r="B31" i="3"/>
  <c r="B29" i="3"/>
  <c r="C33" i="1"/>
  <c r="C34" i="1"/>
  <c r="C35" i="1"/>
  <c r="C36" i="1"/>
  <c r="C37" i="1"/>
  <c r="C38" i="1"/>
  <c r="C30" i="1"/>
  <c r="A31" i="1"/>
  <c r="B31" i="1"/>
  <c r="C31" i="1"/>
  <c r="C32" i="1"/>
  <c r="B33" i="1"/>
  <c r="B35" i="1"/>
  <c r="B37" i="1"/>
  <c r="A39" i="1"/>
  <c r="B39" i="1"/>
  <c r="C39" i="1"/>
  <c r="A40" i="1"/>
  <c r="B40" i="1"/>
  <c r="C40" i="1"/>
  <c r="A41" i="1"/>
  <c r="B41" i="1"/>
  <c r="C41" i="1"/>
  <c r="A42" i="1"/>
  <c r="B42" i="1"/>
  <c r="C42" i="1"/>
  <c r="A43" i="1"/>
  <c r="B43" i="1"/>
  <c r="C43" i="1"/>
  <c r="B29" i="1"/>
  <c r="C29" i="1"/>
  <c r="Q23" i="1"/>
  <c r="Q22" i="1"/>
  <c r="S13" i="1"/>
  <c r="R13" i="1"/>
  <c r="Q13" i="1"/>
  <c r="S11" i="1"/>
  <c r="R11" i="1"/>
  <c r="Q11" i="1"/>
  <c r="B20" i="1"/>
  <c r="B18" i="1"/>
  <c r="B16" i="1"/>
  <c r="E14" i="3"/>
  <c r="R51" i="1"/>
  <c r="R65" i="1"/>
  <c r="R78" i="1"/>
  <c r="S51" i="1"/>
  <c r="S65" i="1"/>
  <c r="S78" i="1"/>
  <c r="T51" i="1"/>
  <c r="T78" i="1"/>
  <c r="T97" i="1"/>
  <c r="U51" i="1"/>
  <c r="U65" i="1"/>
  <c r="U78" i="1"/>
  <c r="U97" i="1"/>
  <c r="Q51" i="1"/>
  <c r="Q65" i="1"/>
  <c r="Q78" i="1"/>
  <c r="AC78" i="1" s="1"/>
  <c r="B12" i="1"/>
  <c r="B14" i="1"/>
  <c r="A29" i="1"/>
  <c r="G49" i="4"/>
  <c r="G50" i="4"/>
  <c r="G55" i="4"/>
  <c r="G65" i="4"/>
  <c r="G66" i="4"/>
  <c r="G67" i="4"/>
  <c r="G68" i="4"/>
  <c r="G69" i="4"/>
  <c r="G86" i="4"/>
  <c r="G87" i="4"/>
  <c r="G88" i="4"/>
  <c r="A100" i="1"/>
  <c r="A101" i="1"/>
  <c r="A102" i="1"/>
  <c r="B109" i="1"/>
  <c r="E16" i="3" l="1"/>
  <c r="AB25" i="1"/>
  <c r="AB23" i="1"/>
  <c r="G23" i="4" s="1"/>
  <c r="J23" i="4" s="1"/>
  <c r="AB19" i="1"/>
  <c r="G19" i="4" s="1"/>
  <c r="J19" i="4" s="1"/>
  <c r="AB13" i="1"/>
  <c r="AB21" i="1"/>
  <c r="G21" i="4" s="1"/>
  <c r="J21" i="4" s="1"/>
  <c r="AC65" i="1"/>
  <c r="AB15" i="1"/>
  <c r="G15" i="4" s="1"/>
  <c r="J15" i="4" s="1"/>
  <c r="AB11" i="1"/>
  <c r="G11" i="4" s="1"/>
  <c r="AC97" i="1"/>
  <c r="AB84" i="1"/>
  <c r="G76" i="4" s="1"/>
  <c r="AB88" i="1"/>
  <c r="G80" i="4" s="1"/>
  <c r="AB87" i="1"/>
  <c r="G79" i="4" s="1"/>
  <c r="AB83" i="1"/>
  <c r="G75" i="4" s="1"/>
  <c r="AC51" i="1"/>
  <c r="G54" i="4"/>
  <c r="G56" i="4"/>
  <c r="AA32" i="1"/>
  <c r="V32" i="1"/>
  <c r="Z32" i="1"/>
  <c r="X32" i="1"/>
  <c r="Y32" i="1"/>
  <c r="W32" i="1"/>
  <c r="AA42" i="1"/>
  <c r="V42" i="1"/>
  <c r="Z42" i="1"/>
  <c r="Y42" i="1"/>
  <c r="X42" i="1"/>
  <c r="W42" i="1"/>
  <c r="Z31" i="1"/>
  <c r="Y31" i="1"/>
  <c r="X31" i="1"/>
  <c r="W31" i="1"/>
  <c r="V31" i="1"/>
  <c r="AA31" i="1"/>
  <c r="Z39" i="1"/>
  <c r="Y39" i="1"/>
  <c r="X39" i="1"/>
  <c r="W39" i="1"/>
  <c r="V39" i="1"/>
  <c r="AA39" i="1"/>
  <c r="AA29" i="1"/>
  <c r="Z29" i="1"/>
  <c r="Y29" i="1"/>
  <c r="X29" i="1"/>
  <c r="W29" i="1"/>
  <c r="V29" i="1"/>
  <c r="X41" i="1"/>
  <c r="W41" i="1"/>
  <c r="V41" i="1"/>
  <c r="AA41" i="1"/>
  <c r="Z41" i="1"/>
  <c r="Y41" i="1"/>
  <c r="W30" i="1"/>
  <c r="AA30" i="1"/>
  <c r="Z30" i="1"/>
  <c r="Y30" i="1"/>
  <c r="V30" i="1"/>
  <c r="X30" i="1"/>
  <c r="D16" i="3"/>
  <c r="N16" i="3" s="1"/>
  <c r="N34" i="3" s="1"/>
  <c r="AA16" i="1"/>
  <c r="Z16" i="1"/>
  <c r="V16" i="1"/>
  <c r="Y16" i="1"/>
  <c r="W16" i="1"/>
  <c r="X16" i="1"/>
  <c r="AA43" i="1"/>
  <c r="Z43" i="1"/>
  <c r="Y43" i="1"/>
  <c r="X43" i="1"/>
  <c r="W43" i="1"/>
  <c r="V43" i="1"/>
  <c r="AA37" i="1"/>
  <c r="Z37" i="1"/>
  <c r="V37" i="1"/>
  <c r="Y37" i="1"/>
  <c r="X37" i="1"/>
  <c r="W37" i="1"/>
  <c r="D18" i="3"/>
  <c r="O18" i="3" s="1"/>
  <c r="O36" i="3" s="1"/>
  <c r="Y18" i="1"/>
  <c r="Y36" i="1" s="1"/>
  <c r="X18" i="1"/>
  <c r="X36" i="1" s="1"/>
  <c r="V18" i="1"/>
  <c r="V36" i="1" s="1"/>
  <c r="Z18" i="1"/>
  <c r="Z36" i="1" s="1"/>
  <c r="W18" i="1"/>
  <c r="W36" i="1" s="1"/>
  <c r="AA18" i="1"/>
  <c r="AA36" i="1" s="1"/>
  <c r="AA35" i="1"/>
  <c r="Z35" i="1"/>
  <c r="X35" i="1"/>
  <c r="W35" i="1"/>
  <c r="V35" i="1"/>
  <c r="X33" i="1"/>
  <c r="W33" i="1"/>
  <c r="V33" i="1"/>
  <c r="AA33" i="1"/>
  <c r="Z33" i="1"/>
  <c r="Y33" i="1"/>
  <c r="AA40" i="1"/>
  <c r="V40" i="1"/>
  <c r="Z40" i="1"/>
  <c r="Y40" i="1"/>
  <c r="X40" i="1"/>
  <c r="W40" i="1"/>
  <c r="W20" i="1"/>
  <c r="W38" i="1" s="1"/>
  <c r="V20" i="1"/>
  <c r="V38" i="1" s="1"/>
  <c r="AA20" i="1"/>
  <c r="AA38" i="1" s="1"/>
  <c r="X20" i="1"/>
  <c r="X38" i="1" s="1"/>
  <c r="Z20" i="1"/>
  <c r="Z38" i="1" s="1"/>
  <c r="Y20" i="1"/>
  <c r="Y38" i="1" s="1"/>
  <c r="Q40" i="1"/>
  <c r="B38" i="1"/>
  <c r="B20" i="3"/>
  <c r="B38" i="3" s="1"/>
  <c r="B30" i="1"/>
  <c r="B12" i="3"/>
  <c r="B30" i="3" s="1"/>
  <c r="B34" i="1"/>
  <c r="B16" i="3"/>
  <c r="B34" i="3" s="1"/>
  <c r="B32" i="1"/>
  <c r="B14" i="3"/>
  <c r="B32" i="3" s="1"/>
  <c r="B36" i="1"/>
  <c r="B18" i="3"/>
  <c r="B36" i="3" s="1"/>
  <c r="U43" i="1"/>
  <c r="B80" i="3"/>
  <c r="B4" i="5"/>
  <c r="B80" i="5" s="1"/>
  <c r="P56" i="3"/>
  <c r="G56" i="5" s="1"/>
  <c r="Q56" i="3"/>
  <c r="G49" i="5"/>
  <c r="P51" i="3"/>
  <c r="G51" i="5" s="1"/>
  <c r="Q51" i="3"/>
  <c r="O67" i="3"/>
  <c r="L67" i="3"/>
  <c r="N67" i="3"/>
  <c r="M67" i="3"/>
  <c r="I99" i="4"/>
  <c r="Q74" i="3"/>
  <c r="G54" i="5"/>
  <c r="J94" i="4"/>
  <c r="S20" i="1"/>
  <c r="S38" i="1" s="1"/>
  <c r="D20" i="3"/>
  <c r="K20" i="3" s="1"/>
  <c r="K38" i="3" s="1"/>
  <c r="A20" i="4"/>
  <c r="A20" i="3"/>
  <c r="A38" i="3" s="1"/>
  <c r="A18" i="4"/>
  <c r="A18" i="3"/>
  <c r="A36" i="3" s="1"/>
  <c r="A16" i="4"/>
  <c r="A16" i="3"/>
  <c r="A34" i="3" s="1"/>
  <c r="A14" i="4"/>
  <c r="A14" i="3"/>
  <c r="A32" i="3" s="1"/>
  <c r="A12" i="4"/>
  <c r="A12" i="3"/>
  <c r="A30" i="3" s="1"/>
  <c r="I46" i="5"/>
  <c r="I78" i="5" s="1"/>
  <c r="S31" i="1"/>
  <c r="S103" i="1"/>
  <c r="G93" i="4"/>
  <c r="G78" i="4"/>
  <c r="G77" i="4"/>
  <c r="Q14" i="1"/>
  <c r="R18" i="1"/>
  <c r="R36" i="1" s="1"/>
  <c r="R35" i="1"/>
  <c r="R37" i="1"/>
  <c r="T16" i="1"/>
  <c r="T34" i="1" s="1"/>
  <c r="R42" i="1"/>
  <c r="R41" i="1"/>
  <c r="T20" i="1"/>
  <c r="T38" i="1" s="1"/>
  <c r="K19" i="3"/>
  <c r="K37" i="3" s="1"/>
  <c r="K17" i="3"/>
  <c r="K35" i="3" s="1"/>
  <c r="K13" i="3"/>
  <c r="K31" i="3" s="1"/>
  <c r="G25" i="4"/>
  <c r="J25" i="4" s="1"/>
  <c r="U40" i="1"/>
  <c r="R39" i="1"/>
  <c r="S18" i="1"/>
  <c r="S36" i="1" s="1"/>
  <c r="R16" i="1"/>
  <c r="R34" i="1" s="1"/>
  <c r="Q103" i="1"/>
  <c r="R12" i="1"/>
  <c r="R30" i="1" s="1"/>
  <c r="G24" i="4"/>
  <c r="J24" i="4" s="1"/>
  <c r="Q29" i="1"/>
  <c r="R103" i="1"/>
  <c r="U103" i="1"/>
  <c r="R29" i="1"/>
  <c r="N64" i="3"/>
  <c r="K12" i="3"/>
  <c r="K30" i="3" s="1"/>
  <c r="G81" i="4"/>
  <c r="K11" i="3"/>
  <c r="K29" i="3" s="1"/>
  <c r="G74" i="4"/>
  <c r="G59" i="4"/>
  <c r="O60" i="3"/>
  <c r="M11" i="3"/>
  <c r="M29" i="3" s="1"/>
  <c r="G60" i="4"/>
  <c r="A29" i="3"/>
  <c r="T91" i="1"/>
  <c r="T29" i="1"/>
  <c r="R33" i="1"/>
  <c r="G22" i="4"/>
  <c r="J22" i="4" s="1"/>
  <c r="U31" i="1"/>
  <c r="R20" i="1"/>
  <c r="R38" i="1" s="1"/>
  <c r="Q18" i="1"/>
  <c r="Q36" i="1" s="1"/>
  <c r="U18" i="1"/>
  <c r="U36" i="1" s="1"/>
  <c r="T18" i="1"/>
  <c r="T36" i="1" s="1"/>
  <c r="U16" i="1"/>
  <c r="U34" i="1" s="1"/>
  <c r="S16" i="1"/>
  <c r="S34" i="1" s="1"/>
  <c r="Q16" i="1"/>
  <c r="G13" i="4"/>
  <c r="J13" i="4" s="1"/>
  <c r="AB78" i="1"/>
  <c r="G70" i="4" s="1"/>
  <c r="AB51" i="1"/>
  <c r="G51" i="4" s="1"/>
  <c r="O65" i="3"/>
  <c r="N59" i="3"/>
  <c r="N65" i="3"/>
  <c r="Q41" i="1"/>
  <c r="R31" i="1"/>
  <c r="Q20" i="1"/>
  <c r="U70" i="1"/>
  <c r="U91" i="1"/>
  <c r="S14" i="1"/>
  <c r="S32" i="1" s="1"/>
  <c r="S29" i="1"/>
  <c r="Q31" i="1"/>
  <c r="U20" i="1"/>
  <c r="U38" i="1" s="1"/>
  <c r="T103" i="1"/>
  <c r="AB97" i="1"/>
  <c r="G89" i="4" s="1"/>
  <c r="P74" i="3"/>
  <c r="G74" i="5" s="1"/>
  <c r="Q91" i="1"/>
  <c r="S70" i="1"/>
  <c r="R70" i="1"/>
  <c r="AC70" i="1" s="1"/>
  <c r="T70" i="1"/>
  <c r="O59" i="3"/>
  <c r="O66" i="3"/>
  <c r="O64" i="3"/>
  <c r="N60" i="3"/>
  <c r="N66" i="3"/>
  <c r="R91" i="1"/>
  <c r="K43" i="3"/>
  <c r="U41" i="1"/>
  <c r="U29" i="1"/>
  <c r="U42" i="1"/>
  <c r="U12" i="1"/>
  <c r="T40" i="1"/>
  <c r="T43" i="1"/>
  <c r="T39" i="1"/>
  <c r="T37" i="1"/>
  <c r="T35" i="1"/>
  <c r="T33" i="1"/>
  <c r="T31" i="1"/>
  <c r="S40" i="1"/>
  <c r="S43" i="1"/>
  <c r="M60" i="3"/>
  <c r="M65" i="3"/>
  <c r="R40" i="1"/>
  <c r="R43" i="1"/>
  <c r="L60" i="3"/>
  <c r="L65" i="3"/>
  <c r="L13" i="3"/>
  <c r="L11" i="3"/>
  <c r="R14" i="1"/>
  <c r="R32" i="1" s="1"/>
  <c r="T14" i="1"/>
  <c r="T32" i="1" s="1"/>
  <c r="L14" i="3"/>
  <c r="L32" i="3" s="1"/>
  <c r="L23" i="3"/>
  <c r="L25" i="3"/>
  <c r="L43" i="3" s="1"/>
  <c r="N25" i="3"/>
  <c r="N43" i="3" s="1"/>
  <c r="O24" i="3"/>
  <c r="O42" i="3" s="1"/>
  <c r="M24" i="3"/>
  <c r="M42" i="3" s="1"/>
  <c r="N23" i="3"/>
  <c r="N41" i="3" s="1"/>
  <c r="O22" i="3"/>
  <c r="O40" i="3" s="1"/>
  <c r="M22" i="3"/>
  <c r="M40" i="3" s="1"/>
  <c r="N21" i="3"/>
  <c r="N39" i="3" s="1"/>
  <c r="N19" i="3"/>
  <c r="N37" i="3" s="1"/>
  <c r="N17" i="3"/>
  <c r="N35" i="3" s="1"/>
  <c r="N15" i="3"/>
  <c r="N33" i="3" s="1"/>
  <c r="N13" i="3"/>
  <c r="N31" i="3" s="1"/>
  <c r="N11" i="3"/>
  <c r="N29" i="3" s="1"/>
  <c r="G94" i="4"/>
  <c r="Q33" i="1"/>
  <c r="Q35" i="1"/>
  <c r="Q37" i="1"/>
  <c r="Q39" i="1"/>
  <c r="Q42" i="1"/>
  <c r="Q43" i="1"/>
  <c r="Q12" i="1"/>
  <c r="K42" i="3"/>
  <c r="K41" i="3"/>
  <c r="K40" i="3"/>
  <c r="K39" i="3"/>
  <c r="K33" i="3"/>
  <c r="U39" i="1"/>
  <c r="U37" i="1"/>
  <c r="U35" i="1"/>
  <c r="U33" i="1"/>
  <c r="T41" i="1"/>
  <c r="T42" i="1"/>
  <c r="T12" i="1"/>
  <c r="S41" i="1"/>
  <c r="S33" i="1"/>
  <c r="S35" i="1"/>
  <c r="S37" i="1"/>
  <c r="S39" i="1"/>
  <c r="S42" i="1"/>
  <c r="S12" i="1"/>
  <c r="M59" i="3"/>
  <c r="M66" i="3"/>
  <c r="M64" i="3"/>
  <c r="L59" i="3"/>
  <c r="L66" i="3"/>
  <c r="L64" i="3"/>
  <c r="L21" i="3"/>
  <c r="L39" i="3" s="1"/>
  <c r="L19" i="3"/>
  <c r="L37" i="3" s="1"/>
  <c r="L17" i="3"/>
  <c r="L35" i="3" s="1"/>
  <c r="L15" i="3"/>
  <c r="L33" i="3" s="1"/>
  <c r="U14" i="1"/>
  <c r="U32" i="1" s="1"/>
  <c r="L22" i="3"/>
  <c r="L24" i="3"/>
  <c r="O25" i="3"/>
  <c r="O43" i="3" s="1"/>
  <c r="M25" i="3"/>
  <c r="M43" i="3" s="1"/>
  <c r="N24" i="3"/>
  <c r="N42" i="3" s="1"/>
  <c r="O23" i="3"/>
  <c r="O41" i="3" s="1"/>
  <c r="M23" i="3"/>
  <c r="M41" i="3" s="1"/>
  <c r="N22" i="3"/>
  <c r="N40" i="3" s="1"/>
  <c r="O21" i="3"/>
  <c r="O39" i="3" s="1"/>
  <c r="M21" i="3"/>
  <c r="M39" i="3" s="1"/>
  <c r="O19" i="3"/>
  <c r="O37" i="3" s="1"/>
  <c r="M19" i="3"/>
  <c r="M37" i="3" s="1"/>
  <c r="O17" i="3"/>
  <c r="O35" i="3" s="1"/>
  <c r="M17" i="3"/>
  <c r="M35" i="3" s="1"/>
  <c r="O15" i="3"/>
  <c r="O33" i="3" s="1"/>
  <c r="M15" i="3"/>
  <c r="M33" i="3" s="1"/>
  <c r="O13" i="3"/>
  <c r="O31" i="3" s="1"/>
  <c r="M13" i="3"/>
  <c r="M31" i="3" s="1"/>
  <c r="O11" i="3"/>
  <c r="Y17" i="1" l="1"/>
  <c r="E17" i="3"/>
  <c r="E18" i="1"/>
  <c r="E18" i="3" s="1"/>
  <c r="L16" i="3"/>
  <c r="K16" i="3"/>
  <c r="K34" i="3" s="1"/>
  <c r="AB42" i="1"/>
  <c r="AB41" i="1"/>
  <c r="G41" i="4" s="1"/>
  <c r="J41" i="4" s="1"/>
  <c r="AB43" i="1"/>
  <c r="G43" i="4" s="1"/>
  <c r="J43" i="4" s="1"/>
  <c r="AB33" i="1"/>
  <c r="G33" i="4" s="1"/>
  <c r="J33" i="4" s="1"/>
  <c r="AB40" i="1"/>
  <c r="G40" i="4" s="1"/>
  <c r="J40" i="4" s="1"/>
  <c r="V34" i="1"/>
  <c r="V26" i="1"/>
  <c r="AB36" i="1"/>
  <c r="G36" i="4" s="1"/>
  <c r="J36" i="4" s="1"/>
  <c r="AB18" i="1"/>
  <c r="G18" i="4" s="1"/>
  <c r="J18" i="4" s="1"/>
  <c r="AA34" i="1"/>
  <c r="AA44" i="1" s="1"/>
  <c r="AA26" i="1"/>
  <c r="Q32" i="1"/>
  <c r="AB32" i="1" s="1"/>
  <c r="G32" i="4" s="1"/>
  <c r="J32" i="4" s="1"/>
  <c r="AB14" i="1"/>
  <c r="G14" i="4" s="1"/>
  <c r="J14" i="4" s="1"/>
  <c r="Q38" i="1"/>
  <c r="AB38" i="1" s="1"/>
  <c r="G38" i="4" s="1"/>
  <c r="J38" i="4" s="1"/>
  <c r="AB20" i="1"/>
  <c r="G20" i="4" s="1"/>
  <c r="J20" i="4" s="1"/>
  <c r="Q34" i="1"/>
  <c r="AB16" i="1"/>
  <c r="G16" i="4" s="1"/>
  <c r="J16" i="4" s="1"/>
  <c r="X34" i="1"/>
  <c r="X44" i="1" s="1"/>
  <c r="X26" i="1"/>
  <c r="Z34" i="1"/>
  <c r="Z44" i="1" s="1"/>
  <c r="Z26" i="1"/>
  <c r="AB37" i="1"/>
  <c r="G37" i="4" s="1"/>
  <c r="J37" i="4" s="1"/>
  <c r="W34" i="1"/>
  <c r="W44" i="1" s="1"/>
  <c r="W26" i="1"/>
  <c r="AB31" i="1"/>
  <c r="G31" i="4" s="1"/>
  <c r="J31" i="4" s="1"/>
  <c r="Y34" i="1"/>
  <c r="Y26" i="1"/>
  <c r="AB39" i="1"/>
  <c r="G39" i="4" s="1"/>
  <c r="J39" i="4" s="1"/>
  <c r="V44" i="1"/>
  <c r="AB29" i="1"/>
  <c r="G29" i="4" s="1"/>
  <c r="AB12" i="1"/>
  <c r="AC103" i="1"/>
  <c r="K18" i="3"/>
  <c r="K36" i="3" s="1"/>
  <c r="N18" i="3"/>
  <c r="N36" i="3" s="1"/>
  <c r="L18" i="3"/>
  <c r="M18" i="3"/>
  <c r="M36" i="3" s="1"/>
  <c r="O20" i="3"/>
  <c r="O38" i="3" s="1"/>
  <c r="N20" i="3"/>
  <c r="N38" i="3" s="1"/>
  <c r="L20" i="3"/>
  <c r="L38" i="3" s="1"/>
  <c r="J11" i="4"/>
  <c r="J93" i="4"/>
  <c r="I95" i="4"/>
  <c r="I105" i="4" s="1"/>
  <c r="AB103" i="1"/>
  <c r="G95" i="4" s="1"/>
  <c r="G92" i="4"/>
  <c r="J92" i="4"/>
  <c r="H95" i="4"/>
  <c r="A20" i="5"/>
  <c r="A38" i="5" s="1"/>
  <c r="A38" i="4"/>
  <c r="A18" i="5"/>
  <c r="A36" i="5" s="1"/>
  <c r="A36" i="4"/>
  <c r="A16" i="5"/>
  <c r="A34" i="5" s="1"/>
  <c r="A34" i="4"/>
  <c r="A14" i="5"/>
  <c r="A32" i="5" s="1"/>
  <c r="A32" i="4"/>
  <c r="A12" i="5"/>
  <c r="A30" i="5" s="1"/>
  <c r="A30" i="4"/>
  <c r="I84" i="5"/>
  <c r="M61" i="3"/>
  <c r="K14" i="3"/>
  <c r="K32" i="3" s="1"/>
  <c r="M12" i="3"/>
  <c r="M30" i="3" s="1"/>
  <c r="M16" i="3"/>
  <c r="M34" i="3" s="1"/>
  <c r="O61" i="3"/>
  <c r="O14" i="3"/>
  <c r="O32" i="3" s="1"/>
  <c r="O16" i="3"/>
  <c r="O34" i="3" s="1"/>
  <c r="N14" i="3"/>
  <c r="N32" i="3" s="1"/>
  <c r="M14" i="3"/>
  <c r="M32" i="3" s="1"/>
  <c r="M20" i="3"/>
  <c r="M38" i="3" s="1"/>
  <c r="N12" i="3"/>
  <c r="N30" i="3" s="1"/>
  <c r="O12" i="3"/>
  <c r="O30" i="3" s="1"/>
  <c r="L12" i="3"/>
  <c r="L30" i="3" s="1"/>
  <c r="N68" i="3"/>
  <c r="AB70" i="1"/>
  <c r="G61" i="4" s="1"/>
  <c r="Q26" i="1"/>
  <c r="S26" i="1"/>
  <c r="P65" i="3"/>
  <c r="G65" i="5" s="1"/>
  <c r="N61" i="3"/>
  <c r="P60" i="3"/>
  <c r="G60" i="5" s="1"/>
  <c r="P66" i="3"/>
  <c r="G66" i="5" s="1"/>
  <c r="M68" i="3"/>
  <c r="U26" i="1"/>
  <c r="T26" i="1"/>
  <c r="O68" i="3"/>
  <c r="S91" i="1"/>
  <c r="AC91" i="1" s="1"/>
  <c r="P24" i="3"/>
  <c r="G24" i="5" s="1"/>
  <c r="H24" i="5" s="1"/>
  <c r="J24" i="5" s="1"/>
  <c r="R44" i="1"/>
  <c r="L68" i="3"/>
  <c r="P64" i="3"/>
  <c r="G64" i="5" s="1"/>
  <c r="L61" i="3"/>
  <c r="P59" i="3"/>
  <c r="P11" i="3"/>
  <c r="O29" i="3"/>
  <c r="P23" i="3"/>
  <c r="G23" i="5" s="1"/>
  <c r="H23" i="5" s="1"/>
  <c r="J23" i="5" s="1"/>
  <c r="P13" i="3"/>
  <c r="G13" i="5" s="1"/>
  <c r="H13" i="5" s="1"/>
  <c r="J13" i="5" s="1"/>
  <c r="T30" i="1"/>
  <c r="T44" i="1" s="1"/>
  <c r="L31" i="3"/>
  <c r="P31" i="3" s="1"/>
  <c r="G31" i="5" s="1"/>
  <c r="H31" i="5" s="1"/>
  <c r="J31" i="5" s="1"/>
  <c r="L42" i="3"/>
  <c r="P42" i="3" s="1"/>
  <c r="G42" i="5" s="1"/>
  <c r="H42" i="5" s="1"/>
  <c r="J42" i="5" s="1"/>
  <c r="R26" i="1"/>
  <c r="U30" i="1"/>
  <c r="U44" i="1" s="1"/>
  <c r="L29" i="3"/>
  <c r="P22" i="3"/>
  <c r="G22" i="5" s="1"/>
  <c r="H22" i="5" s="1"/>
  <c r="J22" i="5" s="1"/>
  <c r="P15" i="3"/>
  <c r="G15" i="5" s="1"/>
  <c r="H15" i="5" s="1"/>
  <c r="J15" i="5" s="1"/>
  <c r="P17" i="3"/>
  <c r="G17" i="5" s="1"/>
  <c r="H17" i="5" s="1"/>
  <c r="J17" i="5" s="1"/>
  <c r="P19" i="3"/>
  <c r="G19" i="5" s="1"/>
  <c r="H19" i="5" s="1"/>
  <c r="J19" i="5" s="1"/>
  <c r="P21" i="3"/>
  <c r="G21" i="5" s="1"/>
  <c r="H21" i="5" s="1"/>
  <c r="J21" i="5" s="1"/>
  <c r="P33" i="3"/>
  <c r="G33" i="5" s="1"/>
  <c r="H33" i="5" s="1"/>
  <c r="J33" i="5" s="1"/>
  <c r="P35" i="3"/>
  <c r="G35" i="5" s="1"/>
  <c r="H35" i="5" s="1"/>
  <c r="J35" i="5" s="1"/>
  <c r="P37" i="3"/>
  <c r="G37" i="5" s="1"/>
  <c r="H37" i="5" s="1"/>
  <c r="J37" i="5" s="1"/>
  <c r="P39" i="3"/>
  <c r="G39" i="5" s="1"/>
  <c r="H39" i="5" s="1"/>
  <c r="J39" i="5" s="1"/>
  <c r="G42" i="4"/>
  <c r="J42" i="4" s="1"/>
  <c r="P25" i="3"/>
  <c r="G25" i="5" s="1"/>
  <c r="H25" i="5" s="1"/>
  <c r="J25" i="5" s="1"/>
  <c r="L34" i="3"/>
  <c r="L36" i="3"/>
  <c r="L41" i="3"/>
  <c r="P41" i="3" s="1"/>
  <c r="G41" i="5" s="1"/>
  <c r="H41" i="5" s="1"/>
  <c r="J41" i="5" s="1"/>
  <c r="S30" i="1"/>
  <c r="S44" i="1" s="1"/>
  <c r="P43" i="3"/>
  <c r="G43" i="5" s="1"/>
  <c r="H43" i="5" s="1"/>
  <c r="J43" i="5" s="1"/>
  <c r="Q30" i="1"/>
  <c r="P67" i="3"/>
  <c r="L40" i="3"/>
  <c r="P40" i="3" s="1"/>
  <c r="G40" i="5" s="1"/>
  <c r="H40" i="5" s="1"/>
  <c r="J40" i="5" s="1"/>
  <c r="AB17" i="1" l="1"/>
  <c r="G17" i="4" s="1"/>
  <c r="J17" i="4" s="1"/>
  <c r="Y35" i="1"/>
  <c r="AB35" i="1" s="1"/>
  <c r="G35" i="4" s="1"/>
  <c r="J35" i="4" s="1"/>
  <c r="K44" i="3"/>
  <c r="AA46" i="1"/>
  <c r="AA107" i="1" s="1"/>
  <c r="AA113" i="1" s="1"/>
  <c r="AA109" i="1" s="1"/>
  <c r="AA111" i="1" s="1"/>
  <c r="X46" i="1"/>
  <c r="X107" i="1" s="1"/>
  <c r="X113" i="1" s="1"/>
  <c r="X109" i="1" s="1"/>
  <c r="X111" i="1" s="1"/>
  <c r="X120" i="1" s="1"/>
  <c r="X121" i="1" s="1"/>
  <c r="W46" i="1"/>
  <c r="W107" i="1" s="1"/>
  <c r="W113" i="1" s="1"/>
  <c r="W109" i="1" s="1"/>
  <c r="W111" i="1" s="1"/>
  <c r="W120" i="1" s="1"/>
  <c r="W121" i="1" s="1"/>
  <c r="Z46" i="1"/>
  <c r="Z107" i="1" s="1"/>
  <c r="Z113" i="1" s="1"/>
  <c r="Z109" i="1" s="1"/>
  <c r="Z111" i="1" s="1"/>
  <c r="Z120" i="1" s="1"/>
  <c r="Z121" i="1" s="1"/>
  <c r="AB34" i="1"/>
  <c r="G34" i="4" s="1"/>
  <c r="J34" i="4" s="1"/>
  <c r="V46" i="1"/>
  <c r="V107" i="1" s="1"/>
  <c r="V113" i="1" s="1"/>
  <c r="V109" i="1" s="1"/>
  <c r="V111" i="1" s="1"/>
  <c r="V120" i="1" s="1"/>
  <c r="V121" i="1" s="1"/>
  <c r="AB30" i="1"/>
  <c r="AC26" i="1"/>
  <c r="P18" i="3"/>
  <c r="G18" i="5" s="1"/>
  <c r="H18" i="5" s="1"/>
  <c r="J18" i="5" s="1"/>
  <c r="P36" i="3"/>
  <c r="G36" i="5" s="1"/>
  <c r="H36" i="5" s="1"/>
  <c r="J36" i="5" s="1"/>
  <c r="I101" i="4"/>
  <c r="I103" i="4" s="1"/>
  <c r="G59" i="5"/>
  <c r="P61" i="3"/>
  <c r="G61" i="5" s="1"/>
  <c r="Q61" i="3"/>
  <c r="J29" i="4"/>
  <c r="J95" i="4"/>
  <c r="Q68" i="3"/>
  <c r="G67" i="5"/>
  <c r="H67" i="5" s="1"/>
  <c r="P68" i="3"/>
  <c r="G68" i="5" s="1"/>
  <c r="K95" i="4"/>
  <c r="AB91" i="1"/>
  <c r="G83" i="4" s="1"/>
  <c r="G82" i="4"/>
  <c r="G11" i="5"/>
  <c r="H11" i="5" s="1"/>
  <c r="G12" i="4"/>
  <c r="AB26" i="1"/>
  <c r="G26" i="4" s="1"/>
  <c r="I80" i="5"/>
  <c r="K26" i="3"/>
  <c r="M26" i="3"/>
  <c r="M44" i="3"/>
  <c r="L26" i="3"/>
  <c r="P38" i="3"/>
  <c r="G38" i="5" s="1"/>
  <c r="H38" i="5" s="1"/>
  <c r="J38" i="5" s="1"/>
  <c r="P16" i="3"/>
  <c r="G16" i="5" s="1"/>
  <c r="H16" i="5" s="1"/>
  <c r="J16" i="5" s="1"/>
  <c r="N44" i="3"/>
  <c r="P34" i="3"/>
  <c r="G34" i="5" s="1"/>
  <c r="H34" i="5" s="1"/>
  <c r="J34" i="5" s="1"/>
  <c r="P32" i="3"/>
  <c r="G32" i="5" s="1"/>
  <c r="H32" i="5" s="1"/>
  <c r="J32" i="5" s="1"/>
  <c r="N26" i="3"/>
  <c r="P14" i="3"/>
  <c r="G14" i="5" s="1"/>
  <c r="H14" i="5" s="1"/>
  <c r="J14" i="5" s="1"/>
  <c r="P20" i="3"/>
  <c r="G20" i="5" s="1"/>
  <c r="H20" i="5" s="1"/>
  <c r="J20" i="5" s="1"/>
  <c r="P30" i="3"/>
  <c r="G30" i="5" s="1"/>
  <c r="H30" i="5" s="1"/>
  <c r="J30" i="5" s="1"/>
  <c r="O26" i="3"/>
  <c r="P12" i="3"/>
  <c r="G12" i="5" s="1"/>
  <c r="H12" i="5" s="1"/>
  <c r="J12" i="5" s="1"/>
  <c r="O44" i="3"/>
  <c r="S46" i="1"/>
  <c r="T46" i="1"/>
  <c r="U46" i="1"/>
  <c r="P29" i="3"/>
  <c r="G29" i="5" s="1"/>
  <c r="H29" i="5" s="1"/>
  <c r="R46" i="1"/>
  <c r="Q44" i="1"/>
  <c r="L44" i="3"/>
  <c r="Y44" i="1" l="1"/>
  <c r="Y46" i="1" s="1"/>
  <c r="Y107" i="1" s="1"/>
  <c r="Y113" i="1" s="1"/>
  <c r="Y109" i="1" s="1"/>
  <c r="Y111" i="1" s="1"/>
  <c r="Y120" i="1" s="1"/>
  <c r="Y121" i="1" s="1"/>
  <c r="AB44" i="1"/>
  <c r="AB46" i="1" s="1"/>
  <c r="AB107" i="1" s="1"/>
  <c r="AA120" i="1"/>
  <c r="AA121" i="1" s="1"/>
  <c r="S107" i="1"/>
  <c r="S113" i="1" s="1"/>
  <c r="S109" i="1" s="1"/>
  <c r="S111" i="1" s="1"/>
  <c r="U107" i="1"/>
  <c r="U113" i="1" s="1"/>
  <c r="U109" i="1" s="1"/>
  <c r="U111" i="1" s="1"/>
  <c r="R107" i="1"/>
  <c r="R113" i="1" s="1"/>
  <c r="R109" i="1" s="1"/>
  <c r="R111" i="1" s="1"/>
  <c r="T107" i="1"/>
  <c r="T113" i="1" s="1"/>
  <c r="T109" i="1" s="1"/>
  <c r="T111" i="1" s="1"/>
  <c r="J67" i="5"/>
  <c r="J68" i="5" s="1"/>
  <c r="H68" i="5"/>
  <c r="K68" i="5" s="1"/>
  <c r="J82" i="4"/>
  <c r="J83" i="4" s="1"/>
  <c r="H83" i="4"/>
  <c r="K83" i="4" s="1"/>
  <c r="J11" i="5"/>
  <c r="J26" i="5" s="1"/>
  <c r="H26" i="5"/>
  <c r="K26" i="5" s="1"/>
  <c r="J29" i="5"/>
  <c r="J44" i="5" s="1"/>
  <c r="H44" i="5"/>
  <c r="J12" i="4"/>
  <c r="J26" i="4" s="1"/>
  <c r="H26" i="4"/>
  <c r="K26" i="4" s="1"/>
  <c r="Q44" i="3"/>
  <c r="Q46" i="1"/>
  <c r="K46" i="3"/>
  <c r="Q26" i="3"/>
  <c r="G30" i="4"/>
  <c r="P26" i="3"/>
  <c r="G26" i="5" s="1"/>
  <c r="I82" i="5"/>
  <c r="L46" i="3"/>
  <c r="L78" i="3" s="1"/>
  <c r="L84" i="3" s="1"/>
  <c r="L80" i="3" s="1"/>
  <c r="L82" i="3" s="1"/>
  <c r="R117" i="1" s="1"/>
  <c r="R118" i="1" s="1"/>
  <c r="M46" i="3"/>
  <c r="M78" i="3" s="1"/>
  <c r="M84" i="3" s="1"/>
  <c r="M80" i="3" s="1"/>
  <c r="M82" i="3" s="1"/>
  <c r="S117" i="1" s="1"/>
  <c r="S118" i="1" s="1"/>
  <c r="P44" i="3"/>
  <c r="G44" i="5" s="1"/>
  <c r="N46" i="3"/>
  <c r="N78" i="3" s="1"/>
  <c r="N84" i="3" s="1"/>
  <c r="N80" i="3" s="1"/>
  <c r="N82" i="3" s="1"/>
  <c r="T117" i="1" s="1"/>
  <c r="T118" i="1" s="1"/>
  <c r="O46" i="3"/>
  <c r="O78" i="3" s="1"/>
  <c r="O84" i="3" s="1"/>
  <c r="O80" i="3" s="1"/>
  <c r="O82" i="3" s="1"/>
  <c r="U117" i="1" s="1"/>
  <c r="U118" i="1" s="1"/>
  <c r="AC44" i="1" l="1"/>
  <c r="Q107" i="1"/>
  <c r="AC46" i="1"/>
  <c r="J46" i="5"/>
  <c r="G44" i="4"/>
  <c r="J30" i="4"/>
  <c r="J44" i="4" s="1"/>
  <c r="J46" i="4" s="1"/>
  <c r="K99" i="4" s="1"/>
  <c r="H44" i="4"/>
  <c r="K78" i="3"/>
  <c r="K84" i="3" s="1"/>
  <c r="K80" i="3" s="1"/>
  <c r="P80" i="3" s="1"/>
  <c r="G80" i="5" s="1"/>
  <c r="Q46" i="3"/>
  <c r="H46" i="5"/>
  <c r="K44" i="5"/>
  <c r="I109" i="4"/>
  <c r="R120" i="1"/>
  <c r="R121" i="1" s="1"/>
  <c r="T120" i="1"/>
  <c r="T121" i="1" s="1"/>
  <c r="U120" i="1"/>
  <c r="U121" i="1" s="1"/>
  <c r="S120" i="1"/>
  <c r="S121" i="1" s="1"/>
  <c r="P46" i="3"/>
  <c r="Q113" i="1" l="1"/>
  <c r="AC107" i="1"/>
  <c r="G46" i="5"/>
  <c r="Q78" i="3"/>
  <c r="G46" i="4"/>
  <c r="P78" i="3"/>
  <c r="H46" i="4"/>
  <c r="K44" i="4"/>
  <c r="P84" i="3"/>
  <c r="G84" i="5" s="1"/>
  <c r="H78" i="5"/>
  <c r="K46" i="5"/>
  <c r="K78" i="5" s="1"/>
  <c r="K84" i="5" s="1"/>
  <c r="K80" i="5" s="1"/>
  <c r="K82" i="5" s="1"/>
  <c r="AC113" i="1"/>
  <c r="I110" i="4"/>
  <c r="K82" i="3"/>
  <c r="AB113" i="1" l="1"/>
  <c r="AC109" i="1" s="1"/>
  <c r="Q109" i="1"/>
  <c r="AB109" i="1" s="1"/>
  <c r="AB111" i="1" s="1"/>
  <c r="G99" i="4"/>
  <c r="H99" i="4"/>
  <c r="H105" i="4" s="1"/>
  <c r="J105" i="4" s="1"/>
  <c r="K46" i="4"/>
  <c r="H84" i="5"/>
  <c r="J78" i="5"/>
  <c r="Q84" i="3"/>
  <c r="Q80" i="3" s="1"/>
  <c r="Q82" i="3" s="1"/>
  <c r="G78" i="5"/>
  <c r="Q117" i="1"/>
  <c r="AB117" i="1" s="1"/>
  <c r="G109" i="4" s="1"/>
  <c r="P82" i="3"/>
  <c r="G82" i="5" s="1"/>
  <c r="I112" i="4"/>
  <c r="G108" i="4"/>
  <c r="G105" i="4" l="1"/>
  <c r="J99" i="4"/>
  <c r="K105" i="4" s="1"/>
  <c r="H80" i="5"/>
  <c r="J84" i="5"/>
  <c r="Q118" i="1"/>
  <c r="AC118" i="1"/>
  <c r="Q111" i="1"/>
  <c r="G103" i="4" l="1"/>
  <c r="AC111" i="1"/>
  <c r="AB118" i="1"/>
  <c r="G110" i="4" s="1"/>
  <c r="H82" i="5"/>
  <c r="J80" i="5"/>
  <c r="G101" i="4"/>
  <c r="H101" i="4"/>
  <c r="K101" i="4"/>
  <c r="Q120" i="1"/>
  <c r="AB120" i="1" s="1"/>
  <c r="G112" i="4" l="1"/>
  <c r="AC120" i="1"/>
  <c r="AB121" i="1"/>
  <c r="Q121" i="1"/>
  <c r="J101" i="4"/>
  <c r="K103" i="4" s="1"/>
  <c r="H103" i="4"/>
  <c r="H109" i="4"/>
  <c r="J82" i="5"/>
  <c r="J103" i="4" l="1"/>
  <c r="H110" i="4"/>
  <c r="J110" i="4" s="1"/>
  <c r="J109" i="4"/>
  <c r="K110" i="4" s="1"/>
  <c r="K112" i="4" l="1"/>
  <c r="H112" i="4"/>
  <c r="J112" i="4" s="1"/>
  <c r="J113"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Robert Lapointe</author>
  </authors>
  <commentList>
    <comment ref="B6" authorId="0" shapeId="0" xr:uid="{00000000-0006-0000-0000-000001000000}">
      <text>
        <r>
          <rPr>
            <b/>
            <sz val="8"/>
            <color indexed="81"/>
            <rFont val="Tahoma"/>
            <family val="2"/>
          </rPr>
          <t>Robert Lapointe:</t>
        </r>
        <r>
          <rPr>
            <sz val="8"/>
            <color indexed="81"/>
            <rFont val="Tahoma"/>
            <family val="2"/>
          </rPr>
          <t xml:space="preserve">
Enter total number of budget years.</t>
        </r>
      </text>
    </comment>
    <comment ref="C10" authorId="0" shapeId="0" xr:uid="{00000000-0006-0000-0000-000002000000}">
      <text>
        <r>
          <rPr>
            <b/>
            <sz val="8"/>
            <color indexed="81"/>
            <rFont val="Tahoma"/>
            <family val="2"/>
          </rPr>
          <t>Robert Lapointe:</t>
        </r>
        <r>
          <rPr>
            <sz val="8"/>
            <color indexed="81"/>
            <rFont val="Tahoma"/>
            <family val="2"/>
          </rPr>
          <t xml:space="preserve">
Enter "Academic", "Summer", "Staff', or "Student."</t>
        </r>
      </text>
    </comment>
    <comment ref="A48" authorId="0" shapeId="0" xr:uid="{00000000-0006-0000-0000-000003000000}">
      <text>
        <r>
          <rPr>
            <b/>
            <sz val="9"/>
            <color indexed="81"/>
            <rFont val="Tahoma"/>
            <family val="2"/>
          </rPr>
          <t>Robert Lapointe:</t>
        </r>
        <r>
          <rPr>
            <sz val="9"/>
            <color indexed="81"/>
            <rFont val="Tahoma"/>
            <family val="2"/>
          </rPr>
          <t xml:space="preserve">
(&gt;= Note:  New regulations went into effect January 1, 2019 for purchases over $10,000. You will need to obtain three quotes, or a sole source justification form if only 1 vendor can provide the product or service.  Sole source justifications require the approval of the Director of Procurement.</t>
        </r>
      </text>
    </comment>
    <comment ref="A82" authorId="0" shapeId="0" xr:uid="{00000000-0006-0000-0000-000004000000}">
      <text>
        <r>
          <rPr>
            <b/>
            <sz val="9"/>
            <color indexed="81"/>
            <rFont val="Tahoma"/>
            <family val="2"/>
          </rPr>
          <t>Robert Lapointe:</t>
        </r>
        <r>
          <rPr>
            <sz val="9"/>
            <color indexed="81"/>
            <rFont val="Tahoma"/>
            <family val="2"/>
          </rPr>
          <t xml:space="preserve">
(&gt;= Note:  New regulations went into effect January 1, 2019 for purchases over $10,000. You will need to obtain three quotes, or a sole source justification form if only 1 vendor can provide the product or service.  Sole source justifications require the approval of the Director of Procurement.</t>
        </r>
      </text>
    </comment>
    <comment ref="E90" authorId="0" shapeId="0" xr:uid="{00000000-0006-0000-0000-000005000000}">
      <text>
        <r>
          <rPr>
            <sz val="9"/>
            <color indexed="81"/>
            <rFont val="Tahoma"/>
            <family val="2"/>
          </rPr>
          <t>List Number of credits for ALL students</t>
        </r>
      </text>
    </comment>
    <comment ref="A117" authorId="0" shapeId="0" xr:uid="{00000000-0006-0000-0000-000006000000}">
      <text>
        <r>
          <rPr>
            <b/>
            <sz val="8"/>
            <color indexed="81"/>
            <rFont val="Tahoma"/>
            <family val="2"/>
          </rPr>
          <t>Robert Lapointe:</t>
        </r>
        <r>
          <rPr>
            <sz val="8"/>
            <color indexed="81"/>
            <rFont val="Tahoma"/>
            <family val="2"/>
          </rPr>
          <t xml:space="preserve">
Enter other cost share information on the Cost Share Tab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Robert Lapointe</author>
  </authors>
  <commentList>
    <comment ref="B6" authorId="0" shapeId="0" xr:uid="{00000000-0006-0000-0100-000001000000}">
      <text>
        <r>
          <rPr>
            <b/>
            <sz val="8"/>
            <color indexed="81"/>
            <rFont val="Tahoma"/>
            <family val="2"/>
          </rPr>
          <t>Robert Lapointe:</t>
        </r>
        <r>
          <rPr>
            <sz val="8"/>
            <color indexed="81"/>
            <rFont val="Tahoma"/>
            <family val="2"/>
          </rPr>
          <t xml:space="preserve">
Enter total number of budget years.</t>
        </r>
      </text>
    </comment>
    <comment ref="C10" authorId="0" shapeId="0" xr:uid="{00000000-0006-0000-0100-000002000000}">
      <text>
        <r>
          <rPr>
            <b/>
            <sz val="8"/>
            <color indexed="81"/>
            <rFont val="Tahoma"/>
            <family val="2"/>
          </rPr>
          <t>Robert Lapointe:</t>
        </r>
        <r>
          <rPr>
            <sz val="8"/>
            <color indexed="81"/>
            <rFont val="Tahoma"/>
            <family val="2"/>
          </rPr>
          <t xml:space="preserve">
Enter "Academic", "Summer", "Staff', or "Student."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Robert Lapointe</author>
  </authors>
  <commentList>
    <comment ref="B6" authorId="0" shapeId="0" xr:uid="{00000000-0006-0000-0200-000001000000}">
      <text>
        <r>
          <rPr>
            <b/>
            <sz val="8"/>
            <color indexed="81"/>
            <rFont val="Tahoma"/>
            <family val="2"/>
          </rPr>
          <t>Robert Lapointe:</t>
        </r>
        <r>
          <rPr>
            <sz val="8"/>
            <color indexed="81"/>
            <rFont val="Tahoma"/>
            <family val="2"/>
          </rPr>
          <t xml:space="preserve">
Enter total number of budget years.</t>
        </r>
      </text>
    </comment>
    <comment ref="C10" authorId="0" shapeId="0" xr:uid="{00000000-0006-0000-0200-000002000000}">
      <text>
        <r>
          <rPr>
            <b/>
            <sz val="8"/>
            <color indexed="81"/>
            <rFont val="Tahoma"/>
            <family val="2"/>
          </rPr>
          <t>Robert Lapointe:</t>
        </r>
        <r>
          <rPr>
            <sz val="8"/>
            <color indexed="81"/>
            <rFont val="Tahoma"/>
            <family val="2"/>
          </rPr>
          <t xml:space="preserve">
Enter "Academic", "Summer", "Staff', or "Student."</t>
        </r>
      </text>
    </comment>
    <comment ref="E82" authorId="0" shapeId="0" xr:uid="{00000000-0006-0000-0200-000003000000}">
      <text>
        <r>
          <rPr>
            <sz val="9"/>
            <color indexed="81"/>
            <rFont val="Tahoma"/>
            <family val="2"/>
          </rPr>
          <t>List Number of credits for ALL students</t>
        </r>
      </text>
    </comment>
    <comment ref="A109" authorId="0" shapeId="0" xr:uid="{00000000-0006-0000-0200-000004000000}">
      <text>
        <r>
          <rPr>
            <b/>
            <sz val="8"/>
            <color indexed="81"/>
            <rFont val="Tahoma"/>
            <family val="2"/>
          </rPr>
          <t>Robert Lapointe:</t>
        </r>
        <r>
          <rPr>
            <sz val="8"/>
            <color indexed="81"/>
            <rFont val="Tahoma"/>
            <family val="2"/>
          </rPr>
          <t xml:space="preserve">
Enter other cost share information on the Cost Share Tab</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Robert Lapointe</author>
  </authors>
  <commentList>
    <comment ref="B6" authorId="0" shapeId="0" xr:uid="{00000000-0006-0000-0300-000001000000}">
      <text>
        <r>
          <rPr>
            <b/>
            <sz val="8"/>
            <color indexed="81"/>
            <rFont val="Tahoma"/>
            <family val="2"/>
          </rPr>
          <t>Robert Lapointe:</t>
        </r>
        <r>
          <rPr>
            <sz val="8"/>
            <color indexed="81"/>
            <rFont val="Tahoma"/>
            <family val="2"/>
          </rPr>
          <t xml:space="preserve">
Enter total number of budget years.</t>
        </r>
      </text>
    </comment>
    <comment ref="C10" authorId="0" shapeId="0" xr:uid="{00000000-0006-0000-0300-000002000000}">
      <text>
        <r>
          <rPr>
            <b/>
            <sz val="8"/>
            <color indexed="81"/>
            <rFont val="Tahoma"/>
            <family val="2"/>
          </rPr>
          <t>Robert Lapointe:</t>
        </r>
        <r>
          <rPr>
            <sz val="8"/>
            <color indexed="81"/>
            <rFont val="Tahoma"/>
            <family val="2"/>
          </rPr>
          <t xml:space="preserve">
Enter "Academic", "Summer", "Staff', or "Student."</t>
        </r>
      </text>
    </comment>
  </commentList>
</comments>
</file>

<file path=xl/sharedStrings.xml><?xml version="1.0" encoding="utf-8"?>
<sst xmlns="http://schemas.openxmlformats.org/spreadsheetml/2006/main" count="465" uniqueCount="175">
  <si>
    <t>PI Name:</t>
  </si>
  <si>
    <t>Cayuse #</t>
  </si>
  <si>
    <t>Title:</t>
  </si>
  <si>
    <t>IDC Rate (TYPE MTDC)</t>
  </si>
  <si>
    <t>FRINGE BENEFIT RATES (6/1/25-5/31/26)****</t>
  </si>
  <si>
    <t>See, A136</t>
  </si>
  <si>
    <t>NIH Salary Cap</t>
  </si>
  <si>
    <t>Inflation Rate</t>
  </si>
  <si>
    <t>Academic</t>
  </si>
  <si>
    <t>Staff</t>
  </si>
  <si>
    <t>9 month</t>
  </si>
  <si>
    <t>Number of Budget Years</t>
  </si>
  <si>
    <t>Summer</t>
  </si>
  <si>
    <t>Student</t>
  </si>
  <si>
    <t>12 month</t>
  </si>
  <si>
    <t>Cost Share Y/N  (select B7)</t>
  </si>
  <si>
    <t>None</t>
  </si>
  <si>
    <t>Acad. Appt.  (Months)</t>
  </si>
  <si>
    <t>SALARIES &amp; WAGES</t>
  </si>
  <si>
    <t>Year</t>
  </si>
  <si>
    <t>TOTAL BUDGET</t>
  </si>
  <si>
    <t>Name</t>
  </si>
  <si>
    <t>Role</t>
  </si>
  <si>
    <t>Fringe Type</t>
  </si>
  <si>
    <t>Base Salary</t>
  </si>
  <si>
    <t>Check Sum</t>
  </si>
  <si>
    <t>PI</t>
  </si>
  <si>
    <t>Co-PI 1</t>
  </si>
  <si>
    <t>Co-PI 2</t>
  </si>
  <si>
    <t>Co-PI 3</t>
  </si>
  <si>
    <t>Co-PI 4</t>
  </si>
  <si>
    <t>Post-doc</t>
  </si>
  <si>
    <t>Grad Student</t>
  </si>
  <si>
    <t>student</t>
  </si>
  <si>
    <t>UG Student</t>
  </si>
  <si>
    <t>TOTAL SALARIES &amp; WAGES</t>
  </si>
  <si>
    <t>FRINGE BENEFITS</t>
  </si>
  <si>
    <t>TOTAL</t>
  </si>
  <si>
    <t>TOTAL FRINGE BENEFITS</t>
  </si>
  <si>
    <t>TOTAL PERSONNEL</t>
  </si>
  <si>
    <t>CONSULTANT COSTS</t>
  </si>
  <si>
    <t>(A Letter of Support (include the rate/charge for consulting services) is required from each Consultant)</t>
  </si>
  <si>
    <t>Consultant 1</t>
  </si>
  <si>
    <t>Consultant 2</t>
  </si>
  <si>
    <t>TOTAL CONSULTANT COSTS</t>
  </si>
  <si>
    <t>EQUIPMENT/CAP SOFTWARE</t>
  </si>
  <si>
    <t xml:space="preserve">(&gt;= $2,500 for each item; includes capital software; software &gt;= $2,500) </t>
  </si>
  <si>
    <t>Item 1</t>
  </si>
  <si>
    <t>please list details</t>
  </si>
  <si>
    <t>Item 2</t>
  </si>
  <si>
    <t>Item 3</t>
  </si>
  <si>
    <t>Item 4</t>
  </si>
  <si>
    <t>Item 5</t>
  </si>
  <si>
    <t>Item 6</t>
  </si>
  <si>
    <t>Item 7</t>
  </si>
  <si>
    <t>Item 8</t>
  </si>
  <si>
    <t>Item 9</t>
  </si>
  <si>
    <t>Item 10</t>
  </si>
  <si>
    <t>Item 11</t>
  </si>
  <si>
    <t>TOTAL EQUIPMENT COSTS</t>
  </si>
  <si>
    <r>
      <rPr>
        <b/>
        <sz val="11"/>
        <rFont val="Calibri"/>
        <family val="2"/>
        <scheme val="minor"/>
      </rPr>
      <t>TRAVEL COSTS</t>
    </r>
    <r>
      <rPr>
        <sz val="11"/>
        <color theme="10"/>
        <rFont val="Calibri"/>
        <family val="2"/>
        <scheme val="minor"/>
      </rPr>
      <t xml:space="preserve">      (IIT Policy / Federal Regulations: http://www.iit.edu/grant_contract_accounting/sponsored_project_travel.shtml) </t>
    </r>
  </si>
  <si>
    <t>Domestic Travel</t>
  </si>
  <si>
    <t>International Travel</t>
  </si>
  <si>
    <t>For grants using federal funds, a US carrier must be used.</t>
  </si>
  <si>
    <t>TOTAL TRAVEL COSTS</t>
  </si>
  <si>
    <t>PARTICIPANT COSTS</t>
  </si>
  <si>
    <t>(NOTE: This Category is NOT for Student Support or Human Subject costs)</t>
  </si>
  <si>
    <t>Tuition</t>
  </si>
  <si>
    <t>Stipends</t>
  </si>
  <si>
    <t>Travel</t>
  </si>
  <si>
    <t>Subsistence</t>
  </si>
  <si>
    <t>Other</t>
  </si>
  <si>
    <t>TOTAL PARTICIPANT COSTS</t>
  </si>
  <si>
    <t xml:space="preserve">Number of Participants </t>
  </si>
  <si>
    <t>OTHER DIRECT COSTS</t>
  </si>
  <si>
    <t>Materials &amp; Supplies</t>
  </si>
  <si>
    <t>(includes software &lt; $2,500)</t>
  </si>
  <si>
    <t>Publication Costs</t>
  </si>
  <si>
    <t>Human Subjects</t>
  </si>
  <si>
    <t>Animal Subjects</t>
  </si>
  <si>
    <t xml:space="preserve">current costs (http://www.iit.edu/research/services/orcpd/docs/animal_rates.pdf) </t>
  </si>
  <si>
    <t>ADP / Computer Services</t>
  </si>
  <si>
    <t>User Fees</t>
  </si>
  <si>
    <t>Alterations and Renovations or Equipment or Facility Rental</t>
  </si>
  <si>
    <t>Other (please list details below)</t>
  </si>
  <si>
    <t>Graduate Student Tuition</t>
  </si>
  <si>
    <t>Rate***</t>
  </si>
  <si>
    <t>Credits</t>
  </si>
  <si>
    <t>TOTAL OTHER DIRECT COSTS</t>
  </si>
  <si>
    <t>SUBCONTRACT(S)</t>
  </si>
  <si>
    <t>( A Statement of Work, Detailed Budget, and Consortium Letter are required from each Subcontractor)</t>
  </si>
  <si>
    <t>Subcontractor 1</t>
  </si>
  <si>
    <t>Subcontractor 2</t>
  </si>
  <si>
    <t>Subcontractor 3</t>
  </si>
  <si>
    <t>TOTAL SUBCONTRACT COSTS</t>
  </si>
  <si>
    <t>(If no federally negotiated IDC rate agreement, 10% MTDC De Minimis F&amp;A rate per 2 CFR 200)</t>
  </si>
  <si>
    <t>IIT IDC on subcontractor costs (IDC charged on the first $25,000 of each subcontract)</t>
  </si>
  <si>
    <t>Formulas deleted manually enter</t>
  </si>
  <si>
    <t>TOTAL SUBCONTRACT IDC</t>
  </si>
  <si>
    <t>TOTAL DIRECT COSTS</t>
  </si>
  <si>
    <t>INDIRECT COSTS (TYPE MTDC)</t>
  </si>
  <si>
    <t>TOTAL REQUEST FROM FUNDING AGENCY</t>
  </si>
  <si>
    <t>IDC Base</t>
  </si>
  <si>
    <r>
      <t xml:space="preserve">COST SHARE           </t>
    </r>
    <r>
      <rPr>
        <b/>
        <sz val="11"/>
        <color rgb="FFFF0000"/>
        <rFont val="Calibri"/>
        <family val="2"/>
      </rPr>
      <t>(ALL COST SHARE INCLUDING IIT TUITION COST SHARE IS SUBJECT TO APPROVAL OF THE APPROPRIATE DEAN)</t>
    </r>
  </si>
  <si>
    <t>IIT (Tuition Match)*</t>
  </si>
  <si>
    <t>Rate</t>
  </si>
  <si>
    <t>Other Cost Share**</t>
  </si>
  <si>
    <t>TOTAL COST SHARE</t>
  </si>
  <si>
    <t>TOTAL PROJECT BUDGET (including cost share)</t>
  </si>
  <si>
    <t>Cost Share %</t>
  </si>
  <si>
    <r>
      <t xml:space="preserve">(&gt;= Note:  </t>
    </r>
    <r>
      <rPr>
        <b/>
        <u/>
        <sz val="11"/>
        <color theme="4"/>
        <rFont val="Calibri"/>
        <family val="2"/>
        <scheme val="minor"/>
      </rPr>
      <t xml:space="preserve">New regulations </t>
    </r>
    <r>
      <rPr>
        <b/>
        <u/>
        <sz val="11"/>
        <color rgb="FFFF0000"/>
        <rFont val="Calibri"/>
        <family val="2"/>
        <scheme val="minor"/>
      </rPr>
      <t>went into effect January 1, 2019 for purchases over $10,000. You will need to obtain three quotes.</t>
    </r>
  </si>
  <si>
    <r>
      <rPr>
        <b/>
        <u/>
        <sz val="11"/>
        <color rgb="FFFF0000"/>
        <rFont val="Calibri"/>
        <family val="2"/>
        <scheme val="minor"/>
      </rPr>
      <t xml:space="preserve">(&gt;= Note: </t>
    </r>
    <r>
      <rPr>
        <b/>
        <u/>
        <sz val="11"/>
        <color theme="4"/>
        <rFont val="Calibri"/>
        <family val="2"/>
        <scheme val="minor"/>
      </rPr>
      <t xml:space="preserve"> A sole source justification form </t>
    </r>
    <r>
      <rPr>
        <b/>
        <u/>
        <sz val="11"/>
        <color rgb="FFFF0000"/>
        <rFont val="Calibri"/>
        <family val="2"/>
        <scheme val="minor"/>
      </rPr>
      <t xml:space="preserve">if only one can provide the good or service.  These require the approval of the Director of Procurement. </t>
    </r>
  </si>
  <si>
    <t>* IIT Tuition Match (not included in Total Request from Funding Agency above)</t>
  </si>
  <si>
    <t>IIT will cost share 1/2 tuition costs on PhD students where the project is charged the negotiated indirect costs rate (except FDA) AND where each graduate student is paid a minimum stipend of $29,264 / year ($2,447) / month) in FY 2027 (starting 6/1/2026).
UG Stipend Min stipend/hr ratein FY 2027 is $17,732. Chicago Min Wage on 7/1/2026 = $17.05 (17.05 x 1040 = 17,743)</t>
  </si>
  <si>
    <t>** For other cost share, a detailed budget and a statement of where the cost share is coming from is required. If from an IIT account, an account number must be provided (use Cost Share Tab)</t>
  </si>
  <si>
    <t xml:space="preserve">***  Tuition rate for Armour College of Engineering, Lewis College of Human Sciences, College of Science, and School of Applied Technology. Review current information on tuition and fees at IIT's Chicago-Kent College of Law, College of Architecture, Institute of Design, or Stuart School of Business websites. </t>
  </si>
  <si>
    <t>Indirect costs are not charged on Equipment, Participant Support, Rental Fee or Tuition for grants using approved indirect cost rates</t>
  </si>
  <si>
    <t>For subcontracts, indirect costs are charged on the first $25,000 of EACH subcontract.</t>
  </si>
  <si>
    <t>The indirect cost rates for work performed on campus are : 55% for federally supported projects and 60% for industry supported projects</t>
  </si>
  <si>
    <t>The indirect cost rates for work performed off campus are: 24% for federally supported projects and 30% for industry supported projects</t>
  </si>
  <si>
    <t>USE THIS LANGUAGE FOR BUDGET JUSTIFICATIONS:</t>
  </si>
  <si>
    <t>Fringe benefit rates are based on prior actual costs.  Due to extraordinary circumstances prior actual fringe benefit costs were over recovered resulting in significantly lower fringe benefit rates for FY2026. Illinois Tech expects that the rates will increase in FY2027. For budget planning purposes Illinois Tech is using the following four-year average rates: faculty academic salaries, 23.9%; faculty summer and part-time salaries, 7.9%; staff salaries, 26.7% and student stipends 0.0%.</t>
  </si>
  <si>
    <t>OSRP #</t>
  </si>
  <si>
    <t>Solicitation:</t>
  </si>
  <si>
    <t>FRINGE BENEFIT RATES</t>
  </si>
  <si>
    <t>COST SHARE ACCOUNT NUMBER</t>
  </si>
  <si>
    <t>Acad. Appt. Months</t>
  </si>
  <si>
    <t>No. of Months Year 1</t>
  </si>
  <si>
    <t>No. of Months Year 2</t>
  </si>
  <si>
    <t>No. of Months Year 3</t>
  </si>
  <si>
    <t>No. of Months Year 4</t>
  </si>
  <si>
    <t>No. of Months Year 5</t>
  </si>
  <si>
    <t>YEAR 1</t>
  </si>
  <si>
    <t>YEAR 2</t>
  </si>
  <si>
    <t>YEAR 3</t>
  </si>
  <si>
    <t>YEAR 4</t>
  </si>
  <si>
    <t>YEAR 5</t>
  </si>
  <si>
    <t>(A Letter of Support is required from each Consultant)</t>
  </si>
  <si>
    <t>▲ EQUIPMENT</t>
  </si>
  <si>
    <t>(over $2,500) General use computers are not considered equipment)</t>
  </si>
  <si>
    <t>TRAVEL COSTS</t>
  </si>
  <si>
    <t>Materials and Supplies</t>
  </si>
  <si>
    <t>Other 1: Please provide details</t>
  </si>
  <si>
    <t>Other 2: Please provide details</t>
  </si>
  <si>
    <r>
      <t>▲</t>
    </r>
    <r>
      <rPr>
        <b/>
        <sz val="11"/>
        <color theme="3"/>
        <rFont val="Calibri"/>
        <family val="2"/>
        <scheme val="minor"/>
      </rPr>
      <t xml:space="preserve"> DEPT</t>
    </r>
    <r>
      <rPr>
        <sz val="11"/>
        <color theme="3"/>
        <rFont val="Calibri"/>
        <family val="2"/>
        <scheme val="minor"/>
      </rPr>
      <t xml:space="preserve"> GS Tuition (not standard IIT c/s)</t>
    </r>
  </si>
  <si>
    <t>COST SHARE</t>
  </si>
  <si>
    <t>▲ Indirect costs are not charged on Equipment, or Tuition for grants carrying full indirect costs</t>
  </si>
  <si>
    <t>OSRP#</t>
  </si>
  <si>
    <t>Enter Current FRINGE BENEFIT RATES</t>
  </si>
  <si>
    <t>Effort 
Re-budget</t>
  </si>
  <si>
    <t>Original TL Budget</t>
  </si>
  <si>
    <t>TL EXP to Date</t>
  </si>
  <si>
    <t>REV Budget</t>
  </si>
  <si>
    <t>TL BUDGET REV</t>
  </si>
  <si>
    <t>TBD</t>
  </si>
  <si>
    <t>Original</t>
  </si>
  <si>
    <t>Exp</t>
  </si>
  <si>
    <t>Re-Bud</t>
  </si>
  <si>
    <t>TL REV</t>
  </si>
  <si>
    <t>▲ EQUIPMENT/CAP SOFTWARE</t>
  </si>
  <si>
    <t>(&gt;= $2,500 for each item; &gt;=25K Capital Software) General use computers are not considered equipment)</t>
  </si>
  <si>
    <t>▲ PARTICIPANT COSTS</t>
  </si>
  <si>
    <t>(NOTE: This Category is NOT for Student Support)</t>
  </si>
  <si>
    <t>(includes software &lt; $25K)</t>
  </si>
  <si>
    <t>▲ Graduate Student Tuition*</t>
  </si>
  <si>
    <t>▼ SUBCONTRACT(S)</t>
  </si>
  <si>
    <t>SUBCONTRACT IDC</t>
  </si>
  <si>
    <t>(Charged on the first $25,000 of each subcontract)</t>
  </si>
  <si>
    <t>Check to see if IDC was taken already; if not include</t>
  </si>
  <si>
    <t>IIT will cost share 1/2 tuition costs on all graduate students where the project is charged the full on-site indirect costs rate (53% federal, 60% non-federal) AND where each graduate student is paid a minimum stipend of $21,600 / year ($1,800 / month) in FY 2016</t>
  </si>
  <si>
    <t>IIT will cost share 1/4 tuition costs on the second and subsequent graduate students where the project is charged less than the full on-site indirect costs rate AND where the graduate student are paid the minimum stipend above.</t>
  </si>
  <si>
    <t>▲ Indirect costs are not charged on Equipment, Participant Support, User Fees or Tuition for grants carrying full indirect costs</t>
  </si>
  <si>
    <t>▼ For subcontracts, indirect costs are charged on the first $25,000 of EACH subcontract.</t>
  </si>
  <si>
    <t>The indirect cost rates for work performed on campus are : 53% for federally supported projects and 60% for industry supported projects</t>
  </si>
  <si>
    <t>Effort Re-budget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</si>
</sst>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0.0%"/>
    <numFmt numFmtId="165" formatCode="_(* #,##0.0_);_(* \(#,##0.0\);_(* &quot;-&quot;??_);_(@_)"/>
    <numFmt numFmtId="166" formatCode="_(* #,##0_);_(* \(#,##0\);_(* &quot;-&quot;??_);_(@_)"/>
    <numFmt numFmtId="167" formatCode="0.0"/>
    <numFmt numFmtId="168" formatCode="_(&quot;$&quot;* #,##0_);_(&quot;$&quot;* \(#,##0\);_(&quot;$&quot;* &quot;-&quot;??_);_(@_)"/>
    <numFmt numFmtId="169" formatCode="0;\-0;;@"/>
    <numFmt numFmtId="170" formatCode="m/d;@"/>
  </numFmts>
  <fonts count="31">
    <font>
      <sz val="11"/>
      <color theme="1"/>
      <name val="Calibri"/>
      <family val="2"/>
      <scheme val="minor"/>
    </font>
    <font>
      <sz val="11"/>
      <color indexed="8"/>
      <name val="Calibri"/>
      <family val="2"/>
    </font>
    <font>
      <sz val="11"/>
      <color indexed="8"/>
      <name val="Calibri"/>
      <family val="2"/>
    </font>
    <font>
      <b/>
      <sz val="11"/>
      <color indexed="8"/>
      <name val="Calibri"/>
      <family val="2"/>
    </font>
    <font>
      <i/>
      <sz val="11"/>
      <color indexed="8"/>
      <name val="Calibri"/>
      <family val="2"/>
    </font>
    <font>
      <b/>
      <sz val="11"/>
      <color indexed="23"/>
      <name val="Calibri"/>
      <family val="2"/>
    </font>
    <font>
      <sz val="8"/>
      <color indexed="81"/>
      <name val="Tahoma"/>
      <family val="2"/>
    </font>
    <font>
      <b/>
      <sz val="8"/>
      <color indexed="81"/>
      <name val="Tahoma"/>
      <family val="2"/>
    </font>
    <font>
      <sz val="8"/>
      <name val="Calibri"/>
      <family val="2"/>
    </font>
    <font>
      <sz val="10"/>
      <color theme="1"/>
      <name val="Calibri"/>
      <family val="2"/>
      <scheme val="minor"/>
    </font>
    <font>
      <b/>
      <sz val="11"/>
      <color theme="1"/>
      <name val="Calibri"/>
      <family val="2"/>
      <scheme val="minor"/>
    </font>
    <font>
      <b/>
      <sz val="11"/>
      <color rgb="FFFF0000"/>
      <name val="Calibri"/>
      <family val="2"/>
    </font>
    <font>
      <u/>
      <sz val="11"/>
      <color theme="10"/>
      <name val="Calibri"/>
      <family val="2"/>
      <scheme val="minor"/>
    </font>
    <font>
      <sz val="11"/>
      <color theme="10"/>
      <name val="Calibri"/>
      <family val="2"/>
      <scheme val="minor"/>
    </font>
    <font>
      <b/>
      <sz val="11"/>
      <name val="Calibri"/>
      <family val="2"/>
      <scheme val="minor"/>
    </font>
    <font>
      <b/>
      <sz val="11"/>
      <color theme="9" tint="-0.499984740745262"/>
      <name val="Calibri"/>
      <family val="2"/>
    </font>
    <font>
      <sz val="11"/>
      <color theme="9" tint="-0.499984740745262"/>
      <name val="Calibri"/>
      <family val="2"/>
      <scheme val="minor"/>
    </font>
    <font>
      <sz val="11"/>
      <color theme="1"/>
      <name val="Calibri"/>
      <family val="2"/>
      <scheme val="minor"/>
    </font>
    <font>
      <b/>
      <sz val="11"/>
      <color theme="3"/>
      <name val="Calibri"/>
      <family val="2"/>
      <scheme val="minor"/>
    </font>
    <font>
      <b/>
      <sz val="11"/>
      <color theme="3"/>
      <name val="Calibri"/>
      <family val="2"/>
    </font>
    <font>
      <sz val="11"/>
      <color theme="3"/>
      <name val="Calibri"/>
      <family val="2"/>
    </font>
    <font>
      <i/>
      <sz val="11"/>
      <color theme="3"/>
      <name val="Calibri"/>
      <family val="2"/>
    </font>
    <font>
      <b/>
      <sz val="10"/>
      <color theme="3"/>
      <name val="Calibri"/>
      <family val="2"/>
    </font>
    <font>
      <sz val="11"/>
      <color theme="3"/>
      <name val="Calibri"/>
      <family val="2"/>
      <scheme val="minor"/>
    </font>
    <font>
      <sz val="9"/>
      <color indexed="81"/>
      <name val="Tahoma"/>
      <family val="2"/>
    </font>
    <font>
      <b/>
      <sz val="8"/>
      <color indexed="8"/>
      <name val="Calibri"/>
      <family val="2"/>
    </font>
    <font>
      <sz val="11"/>
      <name val="Calibri"/>
      <family val="2"/>
      <scheme val="minor"/>
    </font>
    <font>
      <b/>
      <i/>
      <sz val="11"/>
      <color theme="1"/>
      <name val="Calibri"/>
      <family val="2"/>
      <scheme val="minor"/>
    </font>
    <font>
      <b/>
      <sz val="9"/>
      <color indexed="81"/>
      <name val="Tahoma"/>
      <family val="2"/>
    </font>
    <font>
      <b/>
      <u/>
      <sz val="11"/>
      <color rgb="FFFF0000"/>
      <name val="Calibri"/>
      <family val="2"/>
      <scheme val="minor"/>
    </font>
    <font>
      <b/>
      <u/>
      <sz val="11"/>
      <color theme="4"/>
      <name val="Calibri"/>
      <family val="2"/>
      <scheme val="minor"/>
    </font>
  </fonts>
  <fills count="12">
    <fill>
      <patternFill patternType="none"/>
    </fill>
    <fill>
      <patternFill patternType="gray125"/>
    </fill>
    <fill>
      <patternFill patternType="solid">
        <fgColor indexed="22"/>
        <bgColor indexed="64"/>
      </patternFill>
    </fill>
    <fill>
      <patternFill patternType="solid">
        <fgColor theme="0" tint="-0.14999847407452621"/>
        <bgColor indexed="64"/>
      </patternFill>
    </fill>
    <fill>
      <patternFill patternType="solid">
        <fgColor rgb="FFFFFF99"/>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8" tint="0.79998168889431442"/>
        <bgColor indexed="64"/>
      </patternFill>
    </fill>
    <fill>
      <patternFill patternType="solid">
        <fgColor rgb="FFFFFF00"/>
        <bgColor indexed="64"/>
      </patternFill>
    </fill>
    <fill>
      <patternFill patternType="solid">
        <fgColor rgb="FFFFCCFF"/>
        <bgColor indexed="64"/>
      </patternFill>
    </fill>
  </fills>
  <borders count="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5">
    <xf numFmtId="0" fontId="0" fillId="0" borderId="0"/>
    <xf numFmtId="43" fontId="2" fillId="0" borderId="0" applyFont="0" applyFill="0" applyBorder="0" applyAlignment="0" applyProtection="0"/>
    <xf numFmtId="9" fontId="2" fillId="0" borderId="0" applyFont="0" applyFill="0" applyBorder="0" applyAlignment="0" applyProtection="0"/>
    <xf numFmtId="0" fontId="12" fillId="0" borderId="0" applyNumberFormat="0" applyFill="0" applyBorder="0" applyAlignment="0" applyProtection="0"/>
    <xf numFmtId="44" fontId="17" fillId="0" borderId="0" applyFont="0" applyFill="0" applyBorder="0" applyAlignment="0" applyProtection="0"/>
  </cellStyleXfs>
  <cellXfs count="160">
    <xf numFmtId="0" fontId="0" fillId="0" borderId="0" xfId="0"/>
    <xf numFmtId="166" fontId="0" fillId="0" borderId="0" xfId="1" applyNumberFormat="1" applyFont="1" applyAlignment="1" applyProtection="1">
      <alignment horizontal="right"/>
      <protection locked="0"/>
    </xf>
    <xf numFmtId="166" fontId="3" fillId="0" borderId="0" xfId="1" applyNumberFormat="1" applyFont="1" applyProtection="1">
      <protection locked="0"/>
    </xf>
    <xf numFmtId="0" fontId="3" fillId="0" borderId="0" xfId="0" applyFont="1" applyProtection="1">
      <protection locked="0"/>
    </xf>
    <xf numFmtId="164" fontId="0" fillId="0" borderId="0" xfId="2" applyNumberFormat="1" applyFont="1" applyBorder="1" applyProtection="1">
      <protection locked="0"/>
    </xf>
    <xf numFmtId="0" fontId="3" fillId="0" borderId="2" xfId="0" applyFont="1" applyBorder="1" applyProtection="1">
      <protection locked="0"/>
    </xf>
    <xf numFmtId="166" fontId="0" fillId="0" borderId="0" xfId="1" applyNumberFormat="1" applyFont="1" applyProtection="1">
      <protection locked="0"/>
    </xf>
    <xf numFmtId="166" fontId="0" fillId="0" borderId="0" xfId="1" applyNumberFormat="1" applyFont="1" applyAlignment="1" applyProtection="1">
      <alignment horizontal="right"/>
    </xf>
    <xf numFmtId="166" fontId="3" fillId="0" borderId="0" xfId="1" applyNumberFormat="1" applyFont="1" applyProtection="1"/>
    <xf numFmtId="166" fontId="3" fillId="0" borderId="0" xfId="1" applyNumberFormat="1" applyFont="1" applyFill="1" applyAlignment="1" applyProtection="1">
      <alignment horizontal="right"/>
    </xf>
    <xf numFmtId="166" fontId="3" fillId="0" borderId="0" xfId="1" applyNumberFormat="1" applyFont="1" applyFill="1" applyProtection="1"/>
    <xf numFmtId="0" fontId="1" fillId="0" borderId="0" xfId="0" applyFont="1" applyProtection="1">
      <protection locked="0"/>
    </xf>
    <xf numFmtId="166" fontId="1" fillId="0" borderId="0" xfId="1" applyNumberFormat="1" applyFont="1" applyFill="1" applyAlignment="1" applyProtection="1">
      <alignment horizontal="right"/>
    </xf>
    <xf numFmtId="166" fontId="1" fillId="0" borderId="0" xfId="1" applyNumberFormat="1" applyFont="1" applyFill="1" applyProtection="1"/>
    <xf numFmtId="166" fontId="1" fillId="0" borderId="0" xfId="1" applyNumberFormat="1" applyFont="1" applyAlignment="1" applyProtection="1">
      <alignment horizontal="right"/>
      <protection locked="0"/>
    </xf>
    <xf numFmtId="166" fontId="1" fillId="0" borderId="0" xfId="1" applyNumberFormat="1" applyFont="1" applyProtection="1"/>
    <xf numFmtId="166" fontId="0" fillId="0" borderId="0" xfId="1" applyNumberFormat="1" applyFont="1" applyFill="1" applyAlignment="1" applyProtection="1">
      <alignment horizontal="right"/>
    </xf>
    <xf numFmtId="166" fontId="0" fillId="0" borderId="0" xfId="1" applyNumberFormat="1" applyFont="1" applyAlignment="1" applyProtection="1">
      <alignment horizontal="left" indent="1"/>
      <protection locked="0"/>
    </xf>
    <xf numFmtId="166" fontId="3" fillId="0" borderId="0" xfId="1" applyNumberFormat="1" applyFont="1" applyAlignment="1" applyProtection="1">
      <alignment horizontal="center"/>
      <protection locked="0"/>
    </xf>
    <xf numFmtId="0" fontId="4" fillId="0" borderId="0" xfId="0" applyFont="1" applyProtection="1">
      <protection locked="0"/>
    </xf>
    <xf numFmtId="166" fontId="0" fillId="3" borderId="0" xfId="1" applyNumberFormat="1" applyFont="1" applyFill="1" applyAlignment="1" applyProtection="1">
      <alignment horizontal="right"/>
    </xf>
    <xf numFmtId="166" fontId="3" fillId="3" borderId="0" xfId="1" applyNumberFormat="1" applyFont="1" applyFill="1" applyProtection="1"/>
    <xf numFmtId="166" fontId="1" fillId="0" borderId="0" xfId="1" applyNumberFormat="1" applyFont="1" applyFill="1" applyAlignment="1" applyProtection="1">
      <alignment horizontal="right"/>
      <protection locked="0"/>
    </xf>
    <xf numFmtId="0" fontId="3" fillId="4" borderId="3" xfId="0" applyFont="1" applyFill="1" applyBorder="1" applyProtection="1">
      <protection locked="0"/>
    </xf>
    <xf numFmtId="166" fontId="3" fillId="4" borderId="3" xfId="1" applyNumberFormat="1" applyFont="1" applyFill="1" applyBorder="1" applyAlignment="1" applyProtection="1">
      <alignment horizontal="right"/>
    </xf>
    <xf numFmtId="166" fontId="3" fillId="4" borderId="3" xfId="1" applyNumberFormat="1" applyFont="1" applyFill="1" applyBorder="1" applyProtection="1"/>
    <xf numFmtId="43" fontId="0" fillId="0" borderId="0" xfId="1" applyFont="1" applyProtection="1">
      <protection locked="0"/>
    </xf>
    <xf numFmtId="0" fontId="3" fillId="5" borderId="0" xfId="0" applyFont="1" applyFill="1" applyProtection="1">
      <protection locked="0"/>
    </xf>
    <xf numFmtId="166" fontId="3" fillId="5" borderId="0" xfId="1" applyNumberFormat="1" applyFont="1" applyFill="1" applyAlignment="1" applyProtection="1">
      <alignment horizontal="right"/>
    </xf>
    <xf numFmtId="166" fontId="3" fillId="5" borderId="0" xfId="1" applyNumberFormat="1" applyFont="1" applyFill="1" applyProtection="1"/>
    <xf numFmtId="0" fontId="3" fillId="6" borderId="0" xfId="0" applyFont="1" applyFill="1" applyProtection="1">
      <protection locked="0"/>
    </xf>
    <xf numFmtId="166" fontId="3" fillId="6" borderId="0" xfId="1" applyNumberFormat="1" applyFont="1" applyFill="1" applyAlignment="1" applyProtection="1">
      <alignment horizontal="right"/>
    </xf>
    <xf numFmtId="166" fontId="3" fillId="6" borderId="0" xfId="1" applyNumberFormat="1" applyFont="1" applyFill="1" applyProtection="1"/>
    <xf numFmtId="164" fontId="3" fillId="6" borderId="0" xfId="0" applyNumberFormat="1" applyFont="1" applyFill="1" applyProtection="1">
      <protection locked="0"/>
    </xf>
    <xf numFmtId="0" fontId="3" fillId="7" borderId="0" xfId="0" applyFont="1" applyFill="1" applyProtection="1">
      <protection locked="0"/>
    </xf>
    <xf numFmtId="166" fontId="3" fillId="7" borderId="0" xfId="1" applyNumberFormat="1" applyFont="1" applyFill="1" applyAlignment="1" applyProtection="1">
      <alignment horizontal="right"/>
    </xf>
    <xf numFmtId="166" fontId="3" fillId="7" borderId="0" xfId="1" applyNumberFormat="1" applyFont="1" applyFill="1" applyProtection="1"/>
    <xf numFmtId="10" fontId="3" fillId="0" borderId="0" xfId="2" applyNumberFormat="1" applyFont="1" applyProtection="1">
      <protection locked="0"/>
    </xf>
    <xf numFmtId="0" fontId="13" fillId="0" borderId="0" xfId="3" applyFont="1" applyFill="1" applyProtection="1">
      <protection locked="0"/>
    </xf>
    <xf numFmtId="166" fontId="3" fillId="0" borderId="0" xfId="1" applyNumberFormat="1" applyFont="1" applyFill="1" applyProtection="1">
      <protection locked="0"/>
    </xf>
    <xf numFmtId="166" fontId="3" fillId="0" borderId="0" xfId="1" applyNumberFormat="1" applyFont="1" applyFill="1" applyAlignment="1" applyProtection="1">
      <alignment horizontal="center"/>
      <protection locked="0"/>
    </xf>
    <xf numFmtId="166" fontId="5" fillId="0" borderId="0" xfId="1" applyNumberFormat="1" applyFont="1" applyFill="1" applyAlignment="1" applyProtection="1">
      <alignment horizontal="center"/>
      <protection locked="0"/>
    </xf>
    <xf numFmtId="166" fontId="5" fillId="0" borderId="0" xfId="1" applyNumberFormat="1" applyFont="1" applyFill="1" applyProtection="1"/>
    <xf numFmtId="10" fontId="3" fillId="0" borderId="0" xfId="2" applyNumberFormat="1" applyFont="1" applyFill="1" applyProtection="1">
      <protection locked="0"/>
    </xf>
    <xf numFmtId="0" fontId="16" fillId="0" borderId="0" xfId="0" applyFont="1" applyProtection="1">
      <protection locked="0"/>
    </xf>
    <xf numFmtId="164" fontId="16" fillId="0" borderId="0" xfId="2" applyNumberFormat="1" applyFont="1" applyBorder="1" applyProtection="1">
      <protection locked="0"/>
    </xf>
    <xf numFmtId="0" fontId="3" fillId="8" borderId="3" xfId="0" applyFont="1" applyFill="1" applyBorder="1" applyProtection="1">
      <protection locked="0"/>
    </xf>
    <xf numFmtId="166" fontId="3" fillId="8" borderId="3" xfId="1" applyNumberFormat="1" applyFont="1" applyFill="1" applyBorder="1" applyAlignment="1" applyProtection="1">
      <alignment horizontal="right"/>
    </xf>
    <xf numFmtId="166" fontId="3" fillId="8" borderId="3" xfId="1" applyNumberFormat="1" applyFont="1" applyFill="1" applyBorder="1" applyProtection="1"/>
    <xf numFmtId="0" fontId="0" fillId="0" borderId="0" xfId="0" applyProtection="1">
      <protection locked="0"/>
    </xf>
    <xf numFmtId="0" fontId="0" fillId="0" borderId="1" xfId="0" applyBorder="1" applyProtection="1">
      <protection locked="0"/>
    </xf>
    <xf numFmtId="166" fontId="0" fillId="0" borderId="0" xfId="1" applyNumberFormat="1" applyFont="1" applyFill="1" applyAlignment="1" applyProtection="1">
      <alignment horizontal="right"/>
      <protection locked="0"/>
    </xf>
    <xf numFmtId="164" fontId="0" fillId="0" borderId="0" xfId="2" applyNumberFormat="1" applyFont="1" applyFill="1" applyBorder="1" applyProtection="1">
      <protection locked="0"/>
    </xf>
    <xf numFmtId="43" fontId="0" fillId="0" borderId="0" xfId="1" applyFont="1" applyFill="1" applyBorder="1" applyProtection="1">
      <protection locked="0"/>
    </xf>
    <xf numFmtId="166" fontId="3" fillId="0" borderId="0" xfId="1" applyNumberFormat="1" applyFont="1" applyFill="1" applyAlignment="1" applyProtection="1">
      <alignment horizontal="center" wrapText="1"/>
      <protection locked="0"/>
    </xf>
    <xf numFmtId="166" fontId="0" fillId="0" borderId="0" xfId="1" applyNumberFormat="1" applyFont="1" applyFill="1" applyProtection="1">
      <protection locked="0"/>
    </xf>
    <xf numFmtId="0" fontId="3" fillId="9" borderId="0" xfId="0" applyFont="1" applyFill="1" applyProtection="1">
      <protection locked="0"/>
    </xf>
    <xf numFmtId="166" fontId="3" fillId="9" borderId="0" xfId="1" applyNumberFormat="1" applyFont="1" applyFill="1" applyAlignment="1" applyProtection="1">
      <alignment horizontal="right"/>
    </xf>
    <xf numFmtId="166" fontId="3" fillId="9" borderId="0" xfId="1" applyNumberFormat="1" applyFont="1" applyFill="1" applyProtection="1"/>
    <xf numFmtId="164" fontId="3" fillId="5" borderId="0" xfId="0" applyNumberFormat="1" applyFont="1" applyFill="1" applyProtection="1">
      <protection locked="0"/>
    </xf>
    <xf numFmtId="0" fontId="0" fillId="0" borderId="0" xfId="0" applyAlignment="1" applyProtection="1">
      <alignment horizontal="left"/>
      <protection locked="0"/>
    </xf>
    <xf numFmtId="0" fontId="12" fillId="0" borderId="0" xfId="3" applyFill="1" applyProtection="1">
      <protection locked="0"/>
    </xf>
    <xf numFmtId="0" fontId="12" fillId="0" borderId="0" xfId="3" applyProtection="1">
      <protection locked="0"/>
    </xf>
    <xf numFmtId="0" fontId="0" fillId="3" borderId="0" xfId="0" applyFill="1" applyProtection="1">
      <protection locked="0"/>
    </xf>
    <xf numFmtId="0" fontId="0" fillId="0" borderId="0" xfId="0" applyAlignment="1" applyProtection="1">
      <alignment horizontal="left" wrapText="1"/>
      <protection locked="0"/>
    </xf>
    <xf numFmtId="0" fontId="0" fillId="0" borderId="0" xfId="0" applyAlignment="1">
      <alignment wrapText="1"/>
    </xf>
    <xf numFmtId="0" fontId="19" fillId="0" borderId="0" xfId="0" applyFont="1" applyProtection="1">
      <protection locked="0"/>
    </xf>
    <xf numFmtId="0" fontId="20" fillId="0" borderId="0" xfId="0" applyFont="1" applyProtection="1">
      <protection locked="0"/>
    </xf>
    <xf numFmtId="166" fontId="20" fillId="0" borderId="0" xfId="1" applyNumberFormat="1" applyFont="1" applyAlignment="1" applyProtection="1">
      <alignment horizontal="right"/>
      <protection locked="0"/>
    </xf>
    <xf numFmtId="166" fontId="19" fillId="0" borderId="0" xfId="1" applyNumberFormat="1" applyFont="1" applyAlignment="1" applyProtection="1">
      <alignment horizontal="center"/>
      <protection locked="0"/>
    </xf>
    <xf numFmtId="166" fontId="19" fillId="0" borderId="0" xfId="1" applyNumberFormat="1" applyFont="1" applyProtection="1"/>
    <xf numFmtId="0" fontId="19" fillId="2" borderId="0" xfId="0" applyFont="1" applyFill="1" applyProtection="1">
      <protection locked="0"/>
    </xf>
    <xf numFmtId="166" fontId="19" fillId="2" borderId="0" xfId="1" applyNumberFormat="1" applyFont="1" applyFill="1" applyAlignment="1" applyProtection="1">
      <alignment horizontal="right"/>
    </xf>
    <xf numFmtId="166" fontId="19" fillId="2" borderId="0" xfId="1" applyNumberFormat="1" applyFont="1" applyFill="1" applyProtection="1"/>
    <xf numFmtId="0" fontId="21" fillId="0" borderId="0" xfId="0" applyFont="1" applyProtection="1">
      <protection locked="0"/>
    </xf>
    <xf numFmtId="0" fontId="20" fillId="0" borderId="1" xfId="0" applyFont="1" applyBorder="1" applyProtection="1">
      <protection locked="0"/>
    </xf>
    <xf numFmtId="0" fontId="22" fillId="0" borderId="0" xfId="0" applyFont="1" applyProtection="1">
      <protection locked="0"/>
    </xf>
    <xf numFmtId="0" fontId="23" fillId="0" borderId="0" xfId="0" applyFont="1" applyProtection="1">
      <protection locked="0"/>
    </xf>
    <xf numFmtId="166" fontId="23" fillId="0" borderId="0" xfId="1" applyNumberFormat="1" applyFont="1" applyAlignment="1" applyProtection="1">
      <alignment horizontal="right"/>
      <protection locked="0"/>
    </xf>
    <xf numFmtId="0" fontId="19" fillId="6" borderId="0" xfId="0" applyFont="1" applyFill="1" applyProtection="1">
      <protection locked="0"/>
    </xf>
    <xf numFmtId="166" fontId="19" fillId="6" borderId="0" xfId="1" applyNumberFormat="1" applyFont="1" applyFill="1" applyAlignment="1" applyProtection="1">
      <alignment horizontal="right"/>
    </xf>
    <xf numFmtId="166" fontId="19" fillId="6" borderId="0" xfId="1" applyNumberFormat="1" applyFont="1" applyFill="1" applyProtection="1"/>
    <xf numFmtId="166" fontId="23" fillId="0" borderId="1" xfId="1" applyNumberFormat="1" applyFont="1" applyBorder="1" applyProtection="1">
      <protection locked="0"/>
    </xf>
    <xf numFmtId="166" fontId="23" fillId="0" borderId="0" xfId="1" applyNumberFormat="1" applyFont="1" applyAlignment="1" applyProtection="1">
      <alignment horizontal="right"/>
    </xf>
    <xf numFmtId="166" fontId="23" fillId="0" borderId="0" xfId="1" applyNumberFormat="1" applyFont="1" applyFill="1" applyAlignment="1" applyProtection="1">
      <alignment horizontal="right"/>
      <protection locked="0"/>
    </xf>
    <xf numFmtId="166" fontId="19" fillId="0" borderId="0" xfId="1" applyNumberFormat="1" applyFont="1" applyFill="1" applyAlignment="1" applyProtection="1">
      <alignment horizontal="center"/>
      <protection locked="0"/>
    </xf>
    <xf numFmtId="166" fontId="19" fillId="0" borderId="0" xfId="1" applyNumberFormat="1" applyFont="1" applyFill="1" applyProtection="1"/>
    <xf numFmtId="0" fontId="19" fillId="7" borderId="0" xfId="0" applyFont="1" applyFill="1" applyProtection="1">
      <protection locked="0"/>
    </xf>
    <xf numFmtId="166" fontId="19" fillId="7" borderId="0" xfId="1" applyNumberFormat="1" applyFont="1" applyFill="1" applyAlignment="1" applyProtection="1">
      <alignment horizontal="right"/>
    </xf>
    <xf numFmtId="166" fontId="19" fillId="7" borderId="0" xfId="1" applyNumberFormat="1" applyFont="1" applyFill="1" applyProtection="1"/>
    <xf numFmtId="166" fontId="23" fillId="0" borderId="1" xfId="1" applyNumberFormat="1" applyFont="1" applyFill="1" applyBorder="1" applyProtection="1">
      <protection locked="0"/>
    </xf>
    <xf numFmtId="165" fontId="23" fillId="0" borderId="1" xfId="1" applyNumberFormat="1" applyFont="1" applyFill="1" applyBorder="1" applyProtection="1">
      <protection locked="0"/>
    </xf>
    <xf numFmtId="166" fontId="23" fillId="0" borderId="0" xfId="1" applyNumberFormat="1" applyFont="1" applyFill="1" applyAlignment="1" applyProtection="1">
      <alignment horizontal="right"/>
    </xf>
    <xf numFmtId="167" fontId="23" fillId="0" borderId="1" xfId="1" applyNumberFormat="1" applyFont="1" applyBorder="1" applyProtection="1">
      <protection locked="0"/>
    </xf>
    <xf numFmtId="167" fontId="23" fillId="0" borderId="1" xfId="0" applyNumberFormat="1" applyFont="1" applyBorder="1" applyProtection="1">
      <protection locked="0"/>
    </xf>
    <xf numFmtId="166" fontId="0" fillId="0" borderId="0" xfId="0" applyNumberFormat="1" applyAlignment="1" applyProtection="1">
      <alignment horizontal="center"/>
      <protection locked="0"/>
    </xf>
    <xf numFmtId="166" fontId="3" fillId="0" borderId="0" xfId="0" applyNumberFormat="1" applyFont="1" applyProtection="1">
      <protection locked="0"/>
    </xf>
    <xf numFmtId="166" fontId="3" fillId="0" borderId="0" xfId="1" applyNumberFormat="1" applyFont="1" applyFill="1" applyBorder="1" applyAlignment="1" applyProtection="1">
      <alignment horizontal="right"/>
    </xf>
    <xf numFmtId="166" fontId="0" fillId="0" borderId="0" xfId="1" applyNumberFormat="1" applyFont="1" applyAlignment="1" applyProtection="1">
      <alignment horizontal="center"/>
      <protection locked="0"/>
    </xf>
    <xf numFmtId="167" fontId="0" fillId="0" borderId="1" xfId="0" applyNumberFormat="1" applyBorder="1" applyAlignment="1" applyProtection="1">
      <alignment horizontal="center"/>
      <protection locked="0"/>
    </xf>
    <xf numFmtId="2" fontId="23" fillId="0" borderId="1" xfId="0" applyNumberFormat="1" applyFont="1" applyBorder="1" applyProtection="1">
      <protection locked="0"/>
    </xf>
    <xf numFmtId="166" fontId="0" fillId="0" borderId="0" xfId="1" applyNumberFormat="1" applyFont="1" applyFill="1" applyBorder="1" applyProtection="1">
      <protection locked="0"/>
    </xf>
    <xf numFmtId="0" fontId="10" fillId="10" borderId="0" xfId="0" applyFont="1" applyFill="1" applyProtection="1">
      <protection locked="0"/>
    </xf>
    <xf numFmtId="167" fontId="0" fillId="0" borderId="1" xfId="0" applyNumberFormat="1" applyBorder="1" applyProtection="1">
      <protection locked="0"/>
    </xf>
    <xf numFmtId="166" fontId="26" fillId="0" borderId="0" xfId="1" applyNumberFormat="1" applyFont="1" applyAlignment="1" applyProtection="1">
      <alignment horizontal="right"/>
    </xf>
    <xf numFmtId="166" fontId="26" fillId="3" borderId="0" xfId="1" applyNumberFormat="1" applyFont="1" applyFill="1" applyAlignment="1" applyProtection="1">
      <alignment horizontal="right"/>
    </xf>
    <xf numFmtId="166" fontId="0" fillId="7" borderId="0" xfId="1" applyNumberFormat="1" applyFont="1" applyFill="1" applyAlignment="1" applyProtection="1">
      <alignment horizontal="right"/>
    </xf>
    <xf numFmtId="0" fontId="0" fillId="7" borderId="0" xfId="0" applyFill="1" applyProtection="1">
      <protection locked="0"/>
    </xf>
    <xf numFmtId="43" fontId="0" fillId="0" borderId="0" xfId="1" applyFont="1" applyFill="1" applyProtection="1">
      <protection locked="0"/>
    </xf>
    <xf numFmtId="0" fontId="26" fillId="0" borderId="0" xfId="0" applyFont="1" applyProtection="1">
      <protection locked="0"/>
    </xf>
    <xf numFmtId="166" fontId="26" fillId="0" borderId="0" xfId="1" applyNumberFormat="1" applyFont="1" applyAlignment="1" applyProtection="1">
      <alignment horizontal="right"/>
      <protection locked="0"/>
    </xf>
    <xf numFmtId="0" fontId="27" fillId="0" borderId="0" xfId="0" applyFont="1" applyProtection="1">
      <protection locked="0"/>
    </xf>
    <xf numFmtId="166" fontId="0" fillId="0" borderId="0" xfId="1" applyNumberFormat="1" applyFont="1" applyProtection="1"/>
    <xf numFmtId="166" fontId="0" fillId="0" borderId="0" xfId="1" applyNumberFormat="1" applyFont="1" applyAlignment="1" applyProtection="1">
      <alignment horizontal="left" indent="1"/>
    </xf>
    <xf numFmtId="0" fontId="29" fillId="0" borderId="0" xfId="3" applyFont="1" applyProtection="1">
      <protection locked="0"/>
    </xf>
    <xf numFmtId="0" fontId="10" fillId="0" borderId="0" xfId="0" applyFont="1" applyProtection="1">
      <protection locked="0"/>
    </xf>
    <xf numFmtId="166" fontId="10" fillId="0" borderId="0" xfId="1" applyNumberFormat="1" applyFont="1" applyAlignment="1" applyProtection="1">
      <alignment horizontal="right"/>
      <protection locked="0"/>
    </xf>
    <xf numFmtId="0" fontId="30" fillId="0" borderId="0" xfId="3" applyFont="1" applyProtection="1">
      <protection locked="0"/>
    </xf>
    <xf numFmtId="166" fontId="30" fillId="0" borderId="0" xfId="3" applyNumberFormat="1" applyFont="1" applyAlignment="1" applyProtection="1">
      <alignment horizontal="right"/>
      <protection locked="0"/>
    </xf>
    <xf numFmtId="166" fontId="30" fillId="0" borderId="0" xfId="3" applyNumberFormat="1" applyFont="1" applyProtection="1"/>
    <xf numFmtId="166" fontId="30" fillId="0" borderId="0" xfId="3" applyNumberFormat="1" applyFont="1" applyFill="1" applyProtection="1"/>
    <xf numFmtId="164" fontId="10" fillId="0" borderId="0" xfId="2" applyNumberFormat="1" applyFont="1" applyBorder="1" applyProtection="1">
      <protection locked="0"/>
    </xf>
    <xf numFmtId="0" fontId="0" fillId="0" borderId="0" xfId="2" applyNumberFormat="1" applyFont="1" applyBorder="1" applyProtection="1">
      <protection locked="0"/>
    </xf>
    <xf numFmtId="168" fontId="0" fillId="0" borderId="0" xfId="4" applyNumberFormat="1" applyFont="1" applyProtection="1">
      <protection locked="0"/>
    </xf>
    <xf numFmtId="168" fontId="0" fillId="0" borderId="0" xfId="0" applyNumberFormat="1" applyProtection="1">
      <protection locked="0"/>
    </xf>
    <xf numFmtId="169" fontId="0" fillId="0" borderId="0" xfId="0" applyNumberFormat="1" applyProtection="1">
      <protection locked="0"/>
    </xf>
    <xf numFmtId="44" fontId="0" fillId="0" borderId="0" xfId="0" applyNumberFormat="1" applyProtection="1">
      <protection locked="0"/>
    </xf>
    <xf numFmtId="0" fontId="0" fillId="0" borderId="0" xfId="2" applyNumberFormat="1" applyFont="1" applyFill="1" applyBorder="1" applyProtection="1">
      <protection locked="0"/>
    </xf>
    <xf numFmtId="14" fontId="0" fillId="0" borderId="0" xfId="2" applyNumberFormat="1" applyFont="1" applyFill="1" applyBorder="1" applyProtection="1">
      <protection locked="0"/>
    </xf>
    <xf numFmtId="0" fontId="0" fillId="0" borderId="0" xfId="0" applyAlignment="1" applyProtection="1">
      <alignment wrapText="1"/>
      <protection locked="0"/>
    </xf>
    <xf numFmtId="43" fontId="0" fillId="0" borderId="0" xfId="1" applyFont="1" applyBorder="1" applyProtection="1">
      <protection locked="0"/>
    </xf>
    <xf numFmtId="43" fontId="0" fillId="0" borderId="0" xfId="0" applyNumberFormat="1" applyProtection="1">
      <protection locked="0"/>
    </xf>
    <xf numFmtId="166" fontId="0" fillId="0" borderId="0" xfId="1" applyNumberFormat="1" applyFont="1" applyAlignment="1" applyProtection="1">
      <protection locked="0"/>
    </xf>
    <xf numFmtId="170" fontId="0" fillId="0" borderId="0" xfId="1" applyNumberFormat="1" applyFont="1" applyAlignment="1" applyProtection="1">
      <protection locked="0"/>
    </xf>
    <xf numFmtId="0" fontId="26" fillId="11" borderId="0" xfId="0" applyFont="1" applyFill="1" applyProtection="1">
      <protection locked="0"/>
    </xf>
    <xf numFmtId="0" fontId="14" fillId="11" borderId="0" xfId="0" applyFont="1" applyFill="1" applyProtection="1">
      <protection locked="0"/>
    </xf>
    <xf numFmtId="166" fontId="0" fillId="11" borderId="0" xfId="1" applyNumberFormat="1" applyFont="1" applyFill="1" applyAlignment="1" applyProtection="1">
      <alignment horizontal="right"/>
    </xf>
    <xf numFmtId="14" fontId="0" fillId="0" borderId="0" xfId="4" applyNumberFormat="1" applyFont="1" applyProtection="1">
      <protection locked="0"/>
    </xf>
    <xf numFmtId="14" fontId="0" fillId="0" borderId="0" xfId="0" applyNumberFormat="1" applyAlignment="1" applyProtection="1">
      <alignment horizontal="center" wrapText="1"/>
      <protection locked="0"/>
    </xf>
    <xf numFmtId="3" fontId="0" fillId="0" borderId="0" xfId="0" applyNumberFormat="1" applyAlignment="1" applyProtection="1">
      <alignment horizontal="center" wrapText="1"/>
      <protection locked="0"/>
    </xf>
    <xf numFmtId="0" fontId="10" fillId="10" borderId="0" xfId="0" applyFont="1" applyFill="1"/>
    <xf numFmtId="0" fontId="0" fillId="10" borderId="0" xfId="0" applyFill="1"/>
    <xf numFmtId="166" fontId="0" fillId="10" borderId="0" xfId="1" applyNumberFormat="1" applyFont="1" applyFill="1" applyBorder="1"/>
    <xf numFmtId="0" fontId="0" fillId="0" borderId="1" xfId="0" applyBorder="1" applyAlignment="1" applyProtection="1">
      <alignment horizontal="left"/>
      <protection locked="0"/>
    </xf>
    <xf numFmtId="166" fontId="3" fillId="0" borderId="0" xfId="1" applyNumberFormat="1" applyFont="1" applyAlignment="1" applyProtection="1">
      <alignment horizontal="center" wrapText="1"/>
      <protection locked="0"/>
    </xf>
    <xf numFmtId="0" fontId="3" fillId="10" borderId="0" xfId="0" applyFont="1" applyFill="1" applyAlignment="1" applyProtection="1">
      <alignment horizontal="center"/>
      <protection locked="0"/>
    </xf>
    <xf numFmtId="0" fontId="0" fillId="0" borderId="0" xfId="0" applyAlignment="1" applyProtection="1">
      <alignment horizontal="center" wrapText="1"/>
      <protection locked="0"/>
    </xf>
    <xf numFmtId="0" fontId="10" fillId="10" borderId="0" xfId="0" applyFont="1" applyFill="1" applyAlignment="1">
      <alignment horizontal="left" vertical="top" wrapText="1"/>
    </xf>
    <xf numFmtId="0" fontId="10" fillId="10" borderId="0" xfId="0" applyFont="1" applyFill="1" applyAlignment="1">
      <alignment horizontal="left" vertical="top"/>
    </xf>
    <xf numFmtId="0" fontId="0" fillId="0" borderId="0" xfId="0" applyAlignment="1" applyProtection="1">
      <alignment horizontal="left" vertical="top"/>
      <protection locked="0"/>
    </xf>
    <xf numFmtId="0" fontId="0" fillId="0" borderId="0" xfId="0" applyAlignment="1" applyProtection="1">
      <alignment horizontal="left" wrapText="1"/>
      <protection locked="0"/>
    </xf>
    <xf numFmtId="0" fontId="3" fillId="0" borderId="0" xfId="0" applyFont="1" applyAlignment="1" applyProtection="1">
      <alignment horizontal="center"/>
      <protection locked="0"/>
    </xf>
    <xf numFmtId="166" fontId="3" fillId="0" borderId="0" xfId="1" applyNumberFormat="1" applyFont="1" applyFill="1" applyAlignment="1" applyProtection="1">
      <alignment horizontal="center" wrapText="1"/>
      <protection locked="0"/>
    </xf>
    <xf numFmtId="0" fontId="0" fillId="10" borderId="4" xfId="0" applyFill="1" applyBorder="1" applyAlignment="1" applyProtection="1">
      <alignment horizontal="left"/>
      <protection locked="0"/>
    </xf>
    <xf numFmtId="0" fontId="0" fillId="10" borderId="5" xfId="0" applyFill="1" applyBorder="1" applyAlignment="1" applyProtection="1">
      <alignment horizontal="left"/>
      <protection locked="0"/>
    </xf>
    <xf numFmtId="0" fontId="15" fillId="0" borderId="0" xfId="0" applyFont="1" applyAlignment="1" applyProtection="1">
      <alignment horizontal="center" shrinkToFit="1"/>
      <protection locked="0"/>
    </xf>
    <xf numFmtId="0" fontId="9" fillId="0" borderId="0" xfId="0" applyFont="1" applyAlignment="1" applyProtection="1">
      <alignment horizontal="center" wrapText="1"/>
      <protection locked="0"/>
    </xf>
    <xf numFmtId="166" fontId="25" fillId="0" borderId="0" xfId="1" applyNumberFormat="1" applyFont="1" applyAlignment="1" applyProtection="1">
      <alignment horizontal="center" wrapText="1"/>
      <protection locked="0"/>
    </xf>
    <xf numFmtId="166" fontId="0" fillId="0" borderId="0" xfId="1" applyNumberFormat="1" applyFont="1" applyAlignment="1" applyProtection="1">
      <alignment horizontal="center" wrapText="1"/>
      <protection locked="0"/>
    </xf>
    <xf numFmtId="166" fontId="17" fillId="0" borderId="0" xfId="1" applyNumberFormat="1" applyFont="1" applyAlignment="1" applyProtection="1">
      <alignment horizontal="center" wrapText="1"/>
      <protection locked="0"/>
    </xf>
  </cellXfs>
  <cellStyles count="5">
    <cellStyle name="Comma" xfId="1" builtinId="3"/>
    <cellStyle name="Currency" xfId="4" builtinId="4"/>
    <cellStyle name="Hyperlink" xfId="3" builtinId="8"/>
    <cellStyle name="Normal" xfId="0" builtinId="0"/>
    <cellStyle name="Percent" xfId="2" builtinId="5"/>
  </cellStyles>
  <dxfs count="6">
    <dxf>
      <fill>
        <patternFill>
          <bgColor rgb="FFFFC000"/>
        </patternFill>
      </fill>
    </dxf>
    <dxf>
      <fill>
        <patternFill>
          <bgColor rgb="FFFFCCFF"/>
        </patternFill>
      </fill>
    </dxf>
    <dxf>
      <fill>
        <patternFill>
          <bgColor rgb="FFFFC000"/>
        </patternFill>
      </fill>
    </dxf>
    <dxf>
      <fill>
        <patternFill>
          <bgColor rgb="FFFFCCFF"/>
        </patternFill>
      </fill>
    </dxf>
    <dxf>
      <fill>
        <patternFill>
          <bgColor rgb="FFFFC000"/>
        </patternFill>
      </fill>
    </dxf>
    <dxf>
      <fill>
        <patternFill>
          <bgColor rgb="FFFFCCFF"/>
        </patternFill>
      </fill>
    </dxf>
  </dxfs>
  <tableStyles count="0" defaultTableStyle="TableStyleMedium9" defaultPivotStyle="PivotStyleLight16"/>
  <colors>
    <mruColors>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https://iit.edu/news/iittoday/?p=90512" TargetMode="External"/><Relationship Id="rId7" Type="http://schemas.openxmlformats.org/officeDocument/2006/relationships/vmlDrawing" Target="../drawings/vmlDrawing1.vml"/><Relationship Id="rId2" Type="http://schemas.openxmlformats.org/officeDocument/2006/relationships/hyperlink" Target="http://www.iit.edu/grant_contract_accounting/sponsored_project_travel.shtml" TargetMode="External"/><Relationship Id="rId1" Type="http://schemas.openxmlformats.org/officeDocument/2006/relationships/hyperlink" Target="http://www.iit.edu/research/services/orcpd/docs/animal_rates.pdf" TargetMode="External"/><Relationship Id="rId6" Type="http://schemas.openxmlformats.org/officeDocument/2006/relationships/printerSettings" Target="../printerSettings/printerSettings1.bin"/><Relationship Id="rId5" Type="http://schemas.openxmlformats.org/officeDocument/2006/relationships/hyperlink" Target="https://web.iit.edu/sites/web/files/departments/purchasing/pdfs/SoleSourceJustificationForm_Jan.2019.pdf" TargetMode="External"/><Relationship Id="rId4" Type="http://schemas.openxmlformats.org/officeDocument/2006/relationships/hyperlink" Target="https://web.iit.edu/sites/web/files/departments/purchasing/pdfs/VENDOR_SELECTION_FORM_%2005_07_2018_for_Grant_Funded_Final.pdf" TargetMode="External"/><Relationship Id="rId9"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vmlDrawing" Target="../drawings/vmlDrawing3.v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3.bin"/><Relationship Id="rId1" Type="http://schemas.openxmlformats.org/officeDocument/2006/relationships/hyperlink" Target="http://www.iit.edu/grant_contract_accounting/sponsored_project_travel.shtml" TargetMode="External"/><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6.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249977111117893"/>
    <pageSetUpPr fitToPage="1"/>
  </sheetPr>
  <dimension ref="A1:AC136"/>
  <sheetViews>
    <sheetView tabSelected="1" zoomScale="90" zoomScaleNormal="90" workbookViewId="0">
      <selection activeCell="B1" sqref="B1:F1"/>
    </sheetView>
  </sheetViews>
  <sheetFormatPr defaultColWidth="9.140625" defaultRowHeight="15"/>
  <cols>
    <col min="1" max="1" width="26.85546875" style="49" customWidth="1"/>
    <col min="2" max="2" width="13.5703125" style="49" customWidth="1"/>
    <col min="3" max="3" width="12" style="49" customWidth="1"/>
    <col min="4" max="4" width="10.140625" style="49" customWidth="1"/>
    <col min="5" max="5" width="12.42578125" style="49" customWidth="1"/>
    <col min="6" max="6" width="10.7109375" style="49" customWidth="1"/>
    <col min="7" max="7" width="12" style="49" customWidth="1"/>
    <col min="8" max="8" width="10.7109375" style="49" customWidth="1"/>
    <col min="9" max="9" width="12.5703125" style="49" customWidth="1"/>
    <col min="10" max="16" width="11.140625" style="49" customWidth="1"/>
    <col min="17" max="17" width="13.5703125" style="1" customWidth="1"/>
    <col min="18" max="27" width="14.5703125" style="1" bestFit="1" customWidth="1"/>
    <col min="28" max="28" width="14.5703125" style="2" bestFit="1" customWidth="1"/>
    <col min="29" max="29" width="11.5703125" style="39" customWidth="1"/>
    <col min="30" max="16384" width="9.140625" style="49"/>
  </cols>
  <sheetData>
    <row r="1" spans="1:29">
      <c r="A1" s="115" t="s">
        <v>0</v>
      </c>
      <c r="B1" s="143"/>
      <c r="C1" s="143"/>
      <c r="D1" s="143"/>
      <c r="E1" s="143"/>
      <c r="F1" s="143"/>
      <c r="G1" s="115" t="s">
        <v>1</v>
      </c>
      <c r="H1" s="50"/>
    </row>
    <row r="2" spans="1:29">
      <c r="A2" s="115" t="s">
        <v>2</v>
      </c>
      <c r="B2" s="143"/>
      <c r="C2" s="143"/>
      <c r="D2" s="143"/>
      <c r="E2" s="143"/>
      <c r="F2" s="143"/>
      <c r="G2" s="143"/>
      <c r="H2" s="143"/>
      <c r="I2" s="143"/>
      <c r="J2" s="143"/>
      <c r="K2" s="60"/>
      <c r="L2" s="60"/>
      <c r="M2" s="60"/>
      <c r="N2" s="60"/>
      <c r="O2" s="60"/>
      <c r="P2" s="60"/>
    </row>
    <row r="4" spans="1:29">
      <c r="A4" s="49" t="s">
        <v>3</v>
      </c>
      <c r="B4" s="4">
        <v>0.55000000000000004</v>
      </c>
      <c r="D4" s="145" t="s">
        <v>4</v>
      </c>
      <c r="E4" s="145"/>
      <c r="F4" s="145"/>
      <c r="G4" s="145"/>
      <c r="H4" s="102" t="s">
        <v>5</v>
      </c>
      <c r="I4" s="121" t="s">
        <v>6</v>
      </c>
      <c r="Q4" s="4"/>
      <c r="R4" s="126"/>
      <c r="S4" s="4"/>
      <c r="T4" s="49"/>
      <c r="U4" s="4"/>
      <c r="V4" s="4"/>
      <c r="W4" s="4"/>
      <c r="X4" s="4"/>
      <c r="Y4" s="4"/>
      <c r="Z4" s="4"/>
      <c r="AA4" s="4"/>
      <c r="AB4" s="49"/>
    </row>
    <row r="5" spans="1:29">
      <c r="A5" s="49" t="s">
        <v>7</v>
      </c>
      <c r="B5" s="49">
        <v>1.04</v>
      </c>
      <c r="D5" s="49" t="s">
        <v>8</v>
      </c>
      <c r="E5" s="4">
        <v>0.23899999999999999</v>
      </c>
      <c r="F5" s="49" t="s">
        <v>9</v>
      </c>
      <c r="G5" s="4">
        <v>0.26700000000000002</v>
      </c>
      <c r="I5" s="122" t="s">
        <v>10</v>
      </c>
      <c r="J5" s="124">
        <f>J6/12*9</f>
        <v>171000</v>
      </c>
      <c r="K5" s="124"/>
      <c r="L5" s="124"/>
      <c r="M5" s="124"/>
      <c r="N5" s="124"/>
      <c r="O5" s="124"/>
      <c r="P5" s="124"/>
      <c r="Q5" s="127"/>
      <c r="R5" s="49"/>
      <c r="S5" s="4"/>
      <c r="T5" s="49"/>
      <c r="U5" s="4"/>
      <c r="V5" s="4"/>
      <c r="W5" s="4"/>
      <c r="X5" s="4"/>
      <c r="Y5" s="4"/>
      <c r="Z5" s="4"/>
      <c r="AA5" s="4"/>
      <c r="AB5" s="49"/>
    </row>
    <row r="6" spans="1:29">
      <c r="A6" s="3" t="s">
        <v>11</v>
      </c>
      <c r="B6" s="3">
        <v>10</v>
      </c>
      <c r="D6" s="49" t="s">
        <v>12</v>
      </c>
      <c r="E6" s="4">
        <v>7.9000000000000001E-2</v>
      </c>
      <c r="F6" s="49" t="s">
        <v>13</v>
      </c>
      <c r="G6" s="4">
        <v>0</v>
      </c>
      <c r="I6" s="122" t="s">
        <v>14</v>
      </c>
      <c r="J6" s="123">
        <v>228000</v>
      </c>
      <c r="K6" s="137">
        <v>46023</v>
      </c>
      <c r="L6" s="123"/>
      <c r="M6" s="123"/>
      <c r="N6" s="123"/>
      <c r="O6" s="123"/>
      <c r="P6" s="123"/>
      <c r="Q6" s="128"/>
      <c r="R6" s="126"/>
      <c r="S6" s="130"/>
      <c r="T6" s="131"/>
      <c r="U6" s="4"/>
      <c r="V6" s="4"/>
      <c r="W6" s="4"/>
      <c r="X6" s="4"/>
      <c r="Y6" s="4"/>
      <c r="Z6" s="4"/>
      <c r="AA6" s="4"/>
      <c r="AB6" s="49"/>
    </row>
    <row r="7" spans="1:29">
      <c r="A7" s="115" t="s">
        <v>15</v>
      </c>
      <c r="B7" s="63" t="s">
        <v>16</v>
      </c>
    </row>
    <row r="8" spans="1:29" ht="15" customHeight="1">
      <c r="D8" s="146" t="s">
        <v>17</v>
      </c>
      <c r="F8" s="129"/>
      <c r="G8" s="129"/>
      <c r="H8" s="129"/>
      <c r="I8" s="129"/>
      <c r="J8" s="129"/>
      <c r="K8" s="129"/>
      <c r="L8" s="129"/>
      <c r="M8" s="129"/>
      <c r="N8" s="129"/>
      <c r="O8" s="129"/>
      <c r="P8" s="129"/>
      <c r="Q8" s="132"/>
      <c r="R8" s="132"/>
      <c r="S8" s="132"/>
      <c r="T8" s="132"/>
      <c r="U8" s="132"/>
      <c r="V8" s="132"/>
      <c r="W8" s="132"/>
      <c r="X8" s="132"/>
      <c r="Y8" s="132"/>
      <c r="Z8" s="132"/>
      <c r="AA8" s="132"/>
    </row>
    <row r="9" spans="1:29">
      <c r="A9" s="3" t="s">
        <v>18</v>
      </c>
      <c r="D9" s="146"/>
      <c r="F9" s="138" t="s">
        <v>19</v>
      </c>
      <c r="G9" s="138" t="s">
        <v>19</v>
      </c>
      <c r="H9" s="138" t="s">
        <v>19</v>
      </c>
      <c r="I9" s="138" t="s">
        <v>19</v>
      </c>
      <c r="J9" s="138" t="s">
        <v>19</v>
      </c>
      <c r="K9" s="138" t="s">
        <v>19</v>
      </c>
      <c r="L9" s="138" t="s">
        <v>19</v>
      </c>
      <c r="M9" s="138" t="s">
        <v>19</v>
      </c>
      <c r="N9" s="138" t="s">
        <v>19</v>
      </c>
      <c r="O9" s="138" t="s">
        <v>19</v>
      </c>
      <c r="P9" s="138" t="s">
        <v>19</v>
      </c>
      <c r="Q9" s="133"/>
      <c r="R9" s="133"/>
      <c r="S9" s="133"/>
      <c r="T9" s="133"/>
      <c r="U9" s="133"/>
      <c r="V9" s="133"/>
      <c r="W9" s="133"/>
      <c r="X9" s="133"/>
      <c r="Y9" s="133"/>
      <c r="Z9" s="133"/>
      <c r="AA9" s="133"/>
      <c r="AB9" s="144" t="s">
        <v>20</v>
      </c>
      <c r="AC9" s="54"/>
    </row>
    <row r="10" spans="1:29">
      <c r="A10" s="49" t="s">
        <v>21</v>
      </c>
      <c r="B10" s="49" t="s">
        <v>22</v>
      </c>
      <c r="C10" s="49" t="s">
        <v>23</v>
      </c>
      <c r="D10" s="146"/>
      <c r="E10" s="49" t="s">
        <v>24</v>
      </c>
      <c r="F10" s="139">
        <v>1</v>
      </c>
      <c r="G10" s="139">
        <v>2</v>
      </c>
      <c r="H10" s="139">
        <v>3</v>
      </c>
      <c r="I10" s="139">
        <v>4</v>
      </c>
      <c r="J10" s="139">
        <v>5</v>
      </c>
      <c r="K10" s="139">
        <v>6</v>
      </c>
      <c r="L10" s="139">
        <v>7</v>
      </c>
      <c r="M10" s="139">
        <v>8</v>
      </c>
      <c r="N10" s="139">
        <v>9</v>
      </c>
      <c r="O10" s="139">
        <v>10</v>
      </c>
      <c r="P10" s="139">
        <v>11</v>
      </c>
      <c r="Q10" s="132">
        <v>1</v>
      </c>
      <c r="R10" s="132">
        <v>2</v>
      </c>
      <c r="S10" s="132">
        <v>3</v>
      </c>
      <c r="T10" s="132">
        <v>4</v>
      </c>
      <c r="U10" s="132">
        <v>5</v>
      </c>
      <c r="V10" s="132">
        <v>6</v>
      </c>
      <c r="W10" s="132">
        <v>7</v>
      </c>
      <c r="X10" s="132">
        <v>8</v>
      </c>
      <c r="Y10" s="132">
        <v>9</v>
      </c>
      <c r="Z10" s="132">
        <v>10</v>
      </c>
      <c r="AA10" s="132">
        <v>11</v>
      </c>
      <c r="AB10" s="144"/>
      <c r="AC10" s="54" t="s">
        <v>25</v>
      </c>
    </row>
    <row r="11" spans="1:29">
      <c r="A11" s="149">
        <f>B1</f>
        <v>0</v>
      </c>
      <c r="B11" s="49" t="s">
        <v>26</v>
      </c>
      <c r="C11" s="49" t="s">
        <v>8</v>
      </c>
      <c r="D11" s="17"/>
      <c r="E11" s="6"/>
      <c r="F11" s="108"/>
      <c r="G11" s="26"/>
      <c r="H11" s="26"/>
      <c r="I11" s="26"/>
      <c r="J11" s="26"/>
      <c r="K11" s="26"/>
      <c r="L11" s="26"/>
      <c r="M11" s="26"/>
      <c r="N11" s="26"/>
      <c r="O11" s="26"/>
      <c r="P11" s="26"/>
      <c r="Q11" s="7">
        <f t="shared" ref="Q11:Q24" si="0">IF(D11&gt;0,ROUND(($F11*$E11)/D11,0),0)</f>
        <v>0</v>
      </c>
      <c r="R11" s="7">
        <f>IF($D$11&gt;0,ROUND((G11*$E11*$B$5^(R10-1))/$D$11,0),0)</f>
        <v>0</v>
      </c>
      <c r="S11" s="7">
        <f>IF($D$11&gt;0,ROUND((H11*$E11*$B$5^(S10-1))/$D$11,0),0)</f>
        <v>0</v>
      </c>
      <c r="T11" s="7">
        <f>IF($D$11&gt;0,ROUND((I11*$E11*$B$5^(T10-1))/$D$11,0),0)</f>
        <v>0</v>
      </c>
      <c r="U11" s="7">
        <f>IF($D$11&gt;0,ROUND((J11*$E11*$B$5^(U10-1))/$D$11,0),0)</f>
        <v>0</v>
      </c>
      <c r="V11" s="7">
        <f>IF($D$11&gt;0,ROUND((K11*$E11*$B$5^(V10-1))/$D$11,0),0)</f>
        <v>0</v>
      </c>
      <c r="W11" s="7">
        <f t="shared" ref="W11:AA11" si="1">IF($D$11&gt;0,ROUND((L11*$E11*$B$5^(W10-1))/$D$11,0),0)</f>
        <v>0</v>
      </c>
      <c r="X11" s="7">
        <f t="shared" si="1"/>
        <v>0</v>
      </c>
      <c r="Y11" s="7">
        <f t="shared" si="1"/>
        <v>0</v>
      </c>
      <c r="Z11" s="7">
        <f t="shared" si="1"/>
        <v>0</v>
      </c>
      <c r="AA11" s="7">
        <f t="shared" si="1"/>
        <v>0</v>
      </c>
      <c r="AB11" s="8">
        <f>SUM(Q11:AA11)</f>
        <v>0</v>
      </c>
      <c r="AC11" s="10"/>
    </row>
    <row r="12" spans="1:29">
      <c r="A12" s="149"/>
      <c r="B12" s="49" t="str">
        <f>B11</f>
        <v>PI</v>
      </c>
      <c r="C12" s="49" t="s">
        <v>12</v>
      </c>
      <c r="D12" s="17">
        <f>D11</f>
        <v>0</v>
      </c>
      <c r="E12" s="6">
        <f>E11</f>
        <v>0</v>
      </c>
      <c r="F12" s="108"/>
      <c r="G12" s="108"/>
      <c r="H12" s="108"/>
      <c r="I12" s="108"/>
      <c r="J12" s="108"/>
      <c r="K12" s="108"/>
      <c r="L12" s="108"/>
      <c r="M12" s="108"/>
      <c r="N12" s="108"/>
      <c r="O12" s="108"/>
      <c r="P12" s="108"/>
      <c r="Q12" s="7">
        <f t="shared" si="0"/>
        <v>0</v>
      </c>
      <c r="R12" s="7">
        <f>IF($D$12&gt;0,ROUND((G12*$E12*$B$5^(R$10-1))/$D$12,0),0)</f>
        <v>0</v>
      </c>
      <c r="S12" s="7">
        <f>IF($D$12&gt;0,ROUND((H12*$E12*$B$5^(S$10-1))/$D$12,0),0)</f>
        <v>0</v>
      </c>
      <c r="T12" s="7">
        <f>IF($D$12&gt;0,ROUND((I12*$E12*$B$5^(T$10-1))/$D$12,0),0)</f>
        <v>0</v>
      </c>
      <c r="U12" s="7">
        <f>IF($D$12&gt;0,ROUND((J12*$E12*$B$5^(U$10-1))/$D$12,0),0)</f>
        <v>0</v>
      </c>
      <c r="V12" s="7">
        <f>IF($D$12&gt;0,ROUND((K12*$E12*$B$5^(V$10-1))/$D$12,0),0)</f>
        <v>0</v>
      </c>
      <c r="W12" s="7">
        <f t="shared" ref="W12:AA12" si="2">IF($D$12&gt;0,ROUND((L12*$E12*$B$5^(W$10-1))/$D$12,0),0)</f>
        <v>0</v>
      </c>
      <c r="X12" s="7">
        <f t="shared" si="2"/>
        <v>0</v>
      </c>
      <c r="Y12" s="7">
        <f t="shared" si="2"/>
        <v>0</v>
      </c>
      <c r="Z12" s="7">
        <f t="shared" si="2"/>
        <v>0</v>
      </c>
      <c r="AA12" s="7">
        <f t="shared" si="2"/>
        <v>0</v>
      </c>
      <c r="AB12" s="8">
        <f t="shared" ref="AB12:AB25" si="3">SUM(Q12:AA12)</f>
        <v>0</v>
      </c>
      <c r="AC12" s="10"/>
    </row>
    <row r="13" spans="1:29">
      <c r="A13" s="149"/>
      <c r="B13" s="49" t="s">
        <v>27</v>
      </c>
      <c r="C13" s="49" t="s">
        <v>8</v>
      </c>
      <c r="D13" s="113"/>
      <c r="E13" s="112"/>
      <c r="F13" s="108"/>
      <c r="G13" s="26"/>
      <c r="H13" s="26"/>
      <c r="I13" s="26"/>
      <c r="J13" s="26"/>
      <c r="K13" s="26"/>
      <c r="L13" s="26"/>
      <c r="M13" s="26"/>
      <c r="N13" s="26"/>
      <c r="O13" s="26"/>
      <c r="P13" s="26"/>
      <c r="Q13" s="7">
        <f t="shared" si="0"/>
        <v>0</v>
      </c>
      <c r="R13" s="7">
        <f>IF($D$13&gt;0,ROUND((G13*$E13*$B$5^(R$10-1))/$D$13,0),0)</f>
        <v>0</v>
      </c>
      <c r="S13" s="7">
        <f>IF($D$13&gt;0,ROUND((H13*$E13*$B$5^(S$10-1))/$D$13,0),0)</f>
        <v>0</v>
      </c>
      <c r="T13" s="7">
        <f>IF($D$13&gt;0,ROUND((I13*$E13*$B$5^(T$10-1))/$D$13,0),0)</f>
        <v>0</v>
      </c>
      <c r="U13" s="7">
        <f>IF($D$13&gt;0,ROUND((J13*$E13*$B$5^(U$10-1))/$D$13,0),0)</f>
        <v>0</v>
      </c>
      <c r="V13" s="7">
        <f>IF($D$13&gt;0,ROUND((K13*$E13*$B$5^(V$10-1))/$D$13,0),0)</f>
        <v>0</v>
      </c>
      <c r="W13" s="7">
        <f t="shared" ref="W13:AA13" si="4">IF($D$13&gt;0,ROUND((L13*$E13*$B$5^(W$10-1))/$D$13,0),0)</f>
        <v>0</v>
      </c>
      <c r="X13" s="7">
        <f t="shared" si="4"/>
        <v>0</v>
      </c>
      <c r="Y13" s="7">
        <f t="shared" si="4"/>
        <v>0</v>
      </c>
      <c r="Z13" s="7">
        <f t="shared" si="4"/>
        <v>0</v>
      </c>
      <c r="AA13" s="7">
        <f t="shared" si="4"/>
        <v>0</v>
      </c>
      <c r="AB13" s="8">
        <f t="shared" si="3"/>
        <v>0</v>
      </c>
      <c r="AC13" s="10"/>
    </row>
    <row r="14" spans="1:29">
      <c r="A14" s="149"/>
      <c r="B14" s="49" t="str">
        <f>B13</f>
        <v>Co-PI 1</v>
      </c>
      <c r="C14" s="49" t="s">
        <v>12</v>
      </c>
      <c r="D14" s="113">
        <f>D13</f>
        <v>0</v>
      </c>
      <c r="E14" s="112">
        <f>E13</f>
        <v>0</v>
      </c>
      <c r="F14" s="108"/>
      <c r="G14" s="26"/>
      <c r="H14" s="26"/>
      <c r="I14" s="26"/>
      <c r="J14" s="26"/>
      <c r="K14" s="26"/>
      <c r="L14" s="26"/>
      <c r="M14" s="26"/>
      <c r="N14" s="26"/>
      <c r="O14" s="26"/>
      <c r="P14" s="26"/>
      <c r="Q14" s="7">
        <f t="shared" si="0"/>
        <v>0</v>
      </c>
      <c r="R14" s="7">
        <f>IF($D$14&gt;0,ROUND((G14*$E14*$B$5^(R$10-1))/$D$14,0),0)</f>
        <v>0</v>
      </c>
      <c r="S14" s="7">
        <f>IF($D$14&gt;0,ROUND((H14*$E14*$B$5^(S$10-1))/$D$14,0),0)</f>
        <v>0</v>
      </c>
      <c r="T14" s="7">
        <f>IF($D$14&gt;0,ROUND((I14*$E14*$B$5^(T$10-1))/$D$14,0),0)</f>
        <v>0</v>
      </c>
      <c r="U14" s="7">
        <f>IF($D$14&gt;0,ROUND((J14*$E14*$B$5^(U$10-1))/$D$14,0),0)</f>
        <v>0</v>
      </c>
      <c r="V14" s="7">
        <f>IF($D$14&gt;0,ROUND((K14*$E14*$B$5^(V$10-1))/$D$14,0),0)</f>
        <v>0</v>
      </c>
      <c r="W14" s="7">
        <f t="shared" ref="W14:AA14" si="5">IF($D$14&gt;0,ROUND((L14*$E14*$B$5^(W$10-1))/$D$14,0),0)</f>
        <v>0</v>
      </c>
      <c r="X14" s="7">
        <f t="shared" si="5"/>
        <v>0</v>
      </c>
      <c r="Y14" s="7">
        <f t="shared" si="5"/>
        <v>0</v>
      </c>
      <c r="Z14" s="7">
        <f t="shared" si="5"/>
        <v>0</v>
      </c>
      <c r="AA14" s="7">
        <f t="shared" si="5"/>
        <v>0</v>
      </c>
      <c r="AB14" s="8">
        <f t="shared" si="3"/>
        <v>0</v>
      </c>
      <c r="AC14" s="10"/>
    </row>
    <row r="15" spans="1:29">
      <c r="A15" s="149"/>
      <c r="B15" s="49" t="s">
        <v>28</v>
      </c>
      <c r="C15" s="49" t="s">
        <v>8</v>
      </c>
      <c r="D15" s="17"/>
      <c r="E15" s="6"/>
      <c r="F15" s="108"/>
      <c r="G15" s="26"/>
      <c r="H15" s="26"/>
      <c r="I15" s="26"/>
      <c r="J15" s="26"/>
      <c r="K15" s="26"/>
      <c r="L15" s="26"/>
      <c r="M15" s="26"/>
      <c r="N15" s="26"/>
      <c r="O15" s="26"/>
      <c r="P15" s="26"/>
      <c r="Q15" s="7">
        <f t="shared" si="0"/>
        <v>0</v>
      </c>
      <c r="R15" s="7">
        <f>IF($D$15&gt;0,ROUND((G15*$E15*$B$5^(R$10-1))/$D$15,0),0)</f>
        <v>0</v>
      </c>
      <c r="S15" s="7">
        <f>IF($D$15&gt;0,ROUND((H15*$E15*$B$5^(S$10-1))/$D$15,0),0)</f>
        <v>0</v>
      </c>
      <c r="T15" s="7">
        <f>IF($D$15&gt;0,ROUND((I15*$E15*$B$5^(T$10-1))/$D$15,0),0)</f>
        <v>0</v>
      </c>
      <c r="U15" s="7">
        <f>IF($D$15&gt;0,ROUND((J15*$E15*$B$5^(U$10-1))/$D$15,0),0)</f>
        <v>0</v>
      </c>
      <c r="V15" s="7">
        <f>IF($D$15&gt;0,ROUND((K15*$E15*$B$5^(V$10-1))/$D$15,0),0)</f>
        <v>0</v>
      </c>
      <c r="W15" s="7">
        <f t="shared" ref="W15:AA15" si="6">IF($D$15&gt;0,ROUND((L15*$E15*$B$5^(W$10-1))/$D$15,0),0)</f>
        <v>0</v>
      </c>
      <c r="X15" s="7">
        <f t="shared" si="6"/>
        <v>0</v>
      </c>
      <c r="Y15" s="7">
        <f t="shared" si="6"/>
        <v>0</v>
      </c>
      <c r="Z15" s="7">
        <f t="shared" si="6"/>
        <v>0</v>
      </c>
      <c r="AA15" s="7">
        <f t="shared" si="6"/>
        <v>0</v>
      </c>
      <c r="AB15" s="8">
        <f t="shared" si="3"/>
        <v>0</v>
      </c>
      <c r="AC15" s="10"/>
    </row>
    <row r="16" spans="1:29">
      <c r="A16" s="149"/>
      <c r="B16" s="49" t="str">
        <f>B15</f>
        <v>Co-PI 2</v>
      </c>
      <c r="C16" s="49" t="s">
        <v>12</v>
      </c>
      <c r="D16" s="17">
        <f>D15</f>
        <v>0</v>
      </c>
      <c r="E16" s="6">
        <f>E15</f>
        <v>0</v>
      </c>
      <c r="F16" s="108"/>
      <c r="G16" s="26"/>
      <c r="H16" s="26"/>
      <c r="I16" s="26"/>
      <c r="J16" s="26"/>
      <c r="K16" s="26"/>
      <c r="L16" s="26"/>
      <c r="M16" s="26"/>
      <c r="N16" s="26"/>
      <c r="O16" s="26"/>
      <c r="P16" s="26"/>
      <c r="Q16" s="7">
        <f t="shared" si="0"/>
        <v>0</v>
      </c>
      <c r="R16" s="7">
        <f>IF($D$16&gt;0,ROUND((G16*$E16*$B$5^(R$10-1))/$D$16,0),0)</f>
        <v>0</v>
      </c>
      <c r="S16" s="7">
        <f>IF($D$16&gt;0,ROUND((H16*$E16*$B$5^(S$10-1))/$D$16,0),0)</f>
        <v>0</v>
      </c>
      <c r="T16" s="7">
        <f>IF($D$16&gt;0,ROUND((I16*$E16*$B$5^(T$10-1))/$D$16,0),0)</f>
        <v>0</v>
      </c>
      <c r="U16" s="7">
        <f>IF($D$16&gt;0,ROUND((J16*$E16*$B$5^(U$10-1))/$D$16,0),0)</f>
        <v>0</v>
      </c>
      <c r="V16" s="7">
        <f>IF($D$16&gt;0,ROUND((K16*$E16*$B$5^(V$10-1))/$D$16,0),0)</f>
        <v>0</v>
      </c>
      <c r="W16" s="7">
        <f t="shared" ref="W16:AA16" si="7">IF($D$16&gt;0,ROUND((L16*$E16*$B$5^(W$10-1))/$D$16,0),0)</f>
        <v>0</v>
      </c>
      <c r="X16" s="7">
        <f t="shared" si="7"/>
        <v>0</v>
      </c>
      <c r="Y16" s="7">
        <f t="shared" si="7"/>
        <v>0</v>
      </c>
      <c r="Z16" s="7">
        <f t="shared" si="7"/>
        <v>0</v>
      </c>
      <c r="AA16" s="7">
        <f t="shared" si="7"/>
        <v>0</v>
      </c>
      <c r="AB16" s="8">
        <f t="shared" si="3"/>
        <v>0</v>
      </c>
      <c r="AC16" s="10"/>
    </row>
    <row r="17" spans="1:29">
      <c r="A17" s="149"/>
      <c r="B17" s="49" t="s">
        <v>29</v>
      </c>
      <c r="C17" s="49" t="s">
        <v>8</v>
      </c>
      <c r="D17" s="17"/>
      <c r="E17" s="6"/>
      <c r="F17" s="108"/>
      <c r="G17" s="26"/>
      <c r="H17" s="26"/>
      <c r="I17" s="26"/>
      <c r="J17" s="26"/>
      <c r="K17" s="26"/>
      <c r="L17" s="26"/>
      <c r="M17" s="26"/>
      <c r="N17" s="26"/>
      <c r="O17" s="26"/>
      <c r="P17" s="26"/>
      <c r="Q17" s="7">
        <f t="shared" si="0"/>
        <v>0</v>
      </c>
      <c r="R17" s="7">
        <f>IF($D$17&gt;0,ROUND((G17*$E17*$B$5^(R$10-1))/$D$17,0),0)</f>
        <v>0</v>
      </c>
      <c r="S17" s="7">
        <f>IF($D$17&gt;0,ROUND((H17*$E17*$B$5^(S$10-1))/$D$17,0),0)</f>
        <v>0</v>
      </c>
      <c r="T17" s="7">
        <f>IF($D$17&gt;0,ROUND((I17*$E17*$B$5^(T$10-1))/$D$17,0),0)</f>
        <v>0</v>
      </c>
      <c r="U17" s="7">
        <f>IF($D$17&gt;0,ROUND((J17*$E17*$B$5^(U$10-1))/$D$17,0),0)</f>
        <v>0</v>
      </c>
      <c r="V17" s="7">
        <f>IF($D$17&gt;0,ROUND((K17*$E17*$B$5^(V$10-1))/$D$17,0),0)</f>
        <v>0</v>
      </c>
      <c r="W17" s="7">
        <f t="shared" ref="W17:AA17" si="8">IF($D$17&gt;0,ROUND((L17*$E17*$B$5^(W$10-1))/$D$17,0),0)</f>
        <v>0</v>
      </c>
      <c r="X17" s="7">
        <f t="shared" si="8"/>
        <v>0</v>
      </c>
      <c r="Y17" s="7">
        <f t="shared" si="8"/>
        <v>0</v>
      </c>
      <c r="Z17" s="7">
        <f t="shared" si="8"/>
        <v>0</v>
      </c>
      <c r="AA17" s="7">
        <f t="shared" si="8"/>
        <v>0</v>
      </c>
      <c r="AB17" s="8">
        <f t="shared" si="3"/>
        <v>0</v>
      </c>
      <c r="AC17" s="10"/>
    </row>
    <row r="18" spans="1:29">
      <c r="A18" s="149"/>
      <c r="B18" s="49" t="str">
        <f>B17</f>
        <v>Co-PI 3</v>
      </c>
      <c r="C18" s="49" t="s">
        <v>12</v>
      </c>
      <c r="D18" s="17">
        <f>D17</f>
        <v>0</v>
      </c>
      <c r="E18" s="6">
        <f>E17</f>
        <v>0</v>
      </c>
      <c r="F18" s="108"/>
      <c r="G18" s="26"/>
      <c r="H18" s="26"/>
      <c r="I18" s="26"/>
      <c r="J18" s="26"/>
      <c r="K18" s="26"/>
      <c r="L18" s="26"/>
      <c r="M18" s="26"/>
      <c r="N18" s="26"/>
      <c r="O18" s="26"/>
      <c r="P18" s="26"/>
      <c r="Q18" s="7">
        <f t="shared" si="0"/>
        <v>0</v>
      </c>
      <c r="R18" s="7">
        <f>IF($D$18&gt;0,ROUND((G18*$E18*$B$5^(R$10-1))/$D$18,0),0)</f>
        <v>0</v>
      </c>
      <c r="S18" s="7">
        <f>IF($D$18&gt;0,ROUND((H18*$E18*$B$5^(S$10-1))/$D$18,0),0)</f>
        <v>0</v>
      </c>
      <c r="T18" s="7">
        <f>IF($D$18&gt;0,ROUND((I18*$E18*$B$5^(T$10-1))/$D$18,0),0)</f>
        <v>0</v>
      </c>
      <c r="U18" s="7">
        <f>IF($D$18&gt;0,ROUND((J18*$E18*$B$5^(U$10-1))/$D$18,0),0)</f>
        <v>0</v>
      </c>
      <c r="V18" s="7">
        <f>IF($D$18&gt;0,ROUND((K18*$E18*$B$5^(V$10-1))/$D$18,0),0)</f>
        <v>0</v>
      </c>
      <c r="W18" s="7">
        <f t="shared" ref="W18:AA18" si="9">IF($D$18&gt;0,ROUND((L18*$E18*$B$5^(W$10-1))/$D$18,0),0)</f>
        <v>0</v>
      </c>
      <c r="X18" s="7">
        <f t="shared" si="9"/>
        <v>0</v>
      </c>
      <c r="Y18" s="7">
        <f t="shared" si="9"/>
        <v>0</v>
      </c>
      <c r="Z18" s="7">
        <f t="shared" si="9"/>
        <v>0</v>
      </c>
      <c r="AA18" s="7">
        <f t="shared" si="9"/>
        <v>0</v>
      </c>
      <c r="AB18" s="8">
        <f t="shared" si="3"/>
        <v>0</v>
      </c>
      <c r="AC18" s="10"/>
    </row>
    <row r="19" spans="1:29">
      <c r="A19" s="149"/>
      <c r="B19" s="49" t="s">
        <v>30</v>
      </c>
      <c r="C19" s="49" t="s">
        <v>8</v>
      </c>
      <c r="D19" s="17"/>
      <c r="E19" s="6"/>
      <c r="F19" s="108"/>
      <c r="G19" s="26"/>
      <c r="H19" s="26"/>
      <c r="I19" s="26"/>
      <c r="J19" s="26"/>
      <c r="K19" s="26"/>
      <c r="L19" s="26"/>
      <c r="M19" s="26"/>
      <c r="N19" s="26"/>
      <c r="O19" s="26"/>
      <c r="P19" s="26"/>
      <c r="Q19" s="7">
        <f t="shared" si="0"/>
        <v>0</v>
      </c>
      <c r="R19" s="7">
        <f>IF($D$19&gt;0,ROUND((G19*$E19*$B$5^(R$10-1))/$D$19,0),0)</f>
        <v>0</v>
      </c>
      <c r="S19" s="7">
        <f>IF($D$19&gt;0,ROUND((H19*$E19*$B$5^(S$10-1))/$D$19,0),0)</f>
        <v>0</v>
      </c>
      <c r="T19" s="7">
        <f>IF($D$19&gt;0,ROUND((I19*$E19*$B$5^(T$10-1))/$D$19,0),0)</f>
        <v>0</v>
      </c>
      <c r="U19" s="7">
        <f>IF($D$19&gt;0,ROUND((J19*$E19*$B$5^(U$10-1))/$D$19,0),0)</f>
        <v>0</v>
      </c>
      <c r="V19" s="7">
        <f>IF($D$19&gt;0,ROUND((K19*$E19*$B$5^(V$10-1))/$D$19,0),0)</f>
        <v>0</v>
      </c>
      <c r="W19" s="7">
        <f t="shared" ref="W19:AA19" si="10">IF($D$19&gt;0,ROUND((L19*$E19*$B$5^(W$10-1))/$D$19,0),0)</f>
        <v>0</v>
      </c>
      <c r="X19" s="7">
        <f t="shared" si="10"/>
        <v>0</v>
      </c>
      <c r="Y19" s="7">
        <f t="shared" si="10"/>
        <v>0</v>
      </c>
      <c r="Z19" s="7">
        <f t="shared" si="10"/>
        <v>0</v>
      </c>
      <c r="AA19" s="7">
        <f t="shared" si="10"/>
        <v>0</v>
      </c>
      <c r="AB19" s="8">
        <f t="shared" si="3"/>
        <v>0</v>
      </c>
      <c r="AC19" s="10"/>
    </row>
    <row r="20" spans="1:29">
      <c r="A20" s="149"/>
      <c r="B20" s="49" t="str">
        <f>B19</f>
        <v>Co-PI 4</v>
      </c>
      <c r="C20" s="49" t="s">
        <v>12</v>
      </c>
      <c r="D20" s="17">
        <f>D19</f>
        <v>0</v>
      </c>
      <c r="E20" s="6">
        <f>E19</f>
        <v>0</v>
      </c>
      <c r="F20" s="108"/>
      <c r="G20" s="26"/>
      <c r="H20" s="26"/>
      <c r="I20" s="26"/>
      <c r="J20" s="26"/>
      <c r="K20" s="26"/>
      <c r="L20" s="26"/>
      <c r="M20" s="26"/>
      <c r="N20" s="26"/>
      <c r="O20" s="26"/>
      <c r="P20" s="26"/>
      <c r="Q20" s="7">
        <f t="shared" si="0"/>
        <v>0</v>
      </c>
      <c r="R20" s="7">
        <f>IF($D$20&gt;0,ROUND((G20*$E20*$B$5^(R$10-1))/$D$20,0),0)</f>
        <v>0</v>
      </c>
      <c r="S20" s="7">
        <f>IF($D$20&gt;0,ROUND((H20*$E20*$B$5^(S$10-1))/$D$20,0),0)</f>
        <v>0</v>
      </c>
      <c r="T20" s="7">
        <f>IF($D$20&gt;0,ROUND((I20*$E20*$B$5^(T$10-1))/$D$20,0),0)</f>
        <v>0</v>
      </c>
      <c r="U20" s="7">
        <f>IF($D$20&gt;0,ROUND((J20*$E20*$B$5^(U$10-1))/$D$20,0),0)</f>
        <v>0</v>
      </c>
      <c r="V20" s="7">
        <f>IF($D$20&gt;0,ROUND((K20*$E20*$B$5^(V$10-1))/$D$20,0),0)</f>
        <v>0</v>
      </c>
      <c r="W20" s="7">
        <f t="shared" ref="W20:AA20" si="11">IF($D$20&gt;0,ROUND((L20*$E20*$B$5^(W$10-1))/$D$20,0),0)</f>
        <v>0</v>
      </c>
      <c r="X20" s="7">
        <f t="shared" si="11"/>
        <v>0</v>
      </c>
      <c r="Y20" s="7">
        <f t="shared" si="11"/>
        <v>0</v>
      </c>
      <c r="Z20" s="7">
        <f t="shared" si="11"/>
        <v>0</v>
      </c>
      <c r="AA20" s="7">
        <f t="shared" si="11"/>
        <v>0</v>
      </c>
      <c r="AB20" s="8">
        <f t="shared" si="3"/>
        <v>0</v>
      </c>
      <c r="AC20" s="10"/>
    </row>
    <row r="21" spans="1:29">
      <c r="B21" s="49" t="s">
        <v>31</v>
      </c>
      <c r="C21" s="49" t="s">
        <v>8</v>
      </c>
      <c r="D21" s="17"/>
      <c r="E21" s="6"/>
      <c r="F21" s="108"/>
      <c r="G21" s="26"/>
      <c r="H21" s="26"/>
      <c r="I21" s="26"/>
      <c r="J21" s="26"/>
      <c r="K21" s="26"/>
      <c r="L21" s="26"/>
      <c r="M21" s="26"/>
      <c r="N21" s="26"/>
      <c r="O21" s="26"/>
      <c r="P21" s="26"/>
      <c r="Q21" s="7">
        <f t="shared" si="0"/>
        <v>0</v>
      </c>
      <c r="R21" s="7">
        <f>IF($D$21&gt;0,ROUND((G21*$E21*$B$5^(R$10-1))/$D$21,0),0)</f>
        <v>0</v>
      </c>
      <c r="S21" s="7">
        <f>IF($D$21&gt;0,ROUND((H21*$E21*$B$5^(S$10-1))/$D$21,0),0)</f>
        <v>0</v>
      </c>
      <c r="T21" s="7">
        <f>IF($D$21&gt;0,ROUND((I21*$E21*$B$5^(T$10-1))/$D$21,0),0)</f>
        <v>0</v>
      </c>
      <c r="U21" s="7">
        <f>IF($D$21&gt;0,ROUND((J21*$E21*$B$5^(U$10-1))/$D$21,0),0)</f>
        <v>0</v>
      </c>
      <c r="V21" s="7">
        <f>IF($D$21&gt;0,ROUND((K21*$E21*$B$5^(V$10-1))/$D$21,0),0)</f>
        <v>0</v>
      </c>
      <c r="W21" s="7">
        <f t="shared" ref="W21:AA21" si="12">IF($D$21&gt;0,ROUND((L21*$E21*$B$5^(W$10-1))/$D$21,0),0)</f>
        <v>0</v>
      </c>
      <c r="X21" s="7">
        <f t="shared" si="12"/>
        <v>0</v>
      </c>
      <c r="Y21" s="7">
        <f t="shared" si="12"/>
        <v>0</v>
      </c>
      <c r="Z21" s="7">
        <f t="shared" si="12"/>
        <v>0</v>
      </c>
      <c r="AA21" s="7">
        <f t="shared" si="12"/>
        <v>0</v>
      </c>
      <c r="AB21" s="8">
        <f t="shared" si="3"/>
        <v>0</v>
      </c>
      <c r="AC21" s="10"/>
    </row>
    <row r="22" spans="1:29">
      <c r="A22" s="129"/>
      <c r="B22" s="49" t="s">
        <v>32</v>
      </c>
      <c r="C22" s="49" t="s">
        <v>33</v>
      </c>
      <c r="D22" s="17"/>
      <c r="E22" s="55"/>
      <c r="F22" s="108"/>
      <c r="G22" s="26"/>
      <c r="H22" s="26"/>
      <c r="I22" s="26"/>
      <c r="J22" s="26"/>
      <c r="K22" s="26"/>
      <c r="L22" s="26"/>
      <c r="M22" s="26"/>
      <c r="N22" s="26"/>
      <c r="O22" s="26"/>
      <c r="P22" s="26"/>
      <c r="Q22" s="7">
        <f t="shared" si="0"/>
        <v>0</v>
      </c>
      <c r="R22" s="7">
        <f>IF($D$22&gt;0,ROUND((G22*$E22*$B$5^(R$10-1))/$D$22,0),0)</f>
        <v>0</v>
      </c>
      <c r="S22" s="7">
        <f>IF($D$22&gt;0,ROUND((H22*$E22*$B$5^(S$10-1))/$D$22,0),0)</f>
        <v>0</v>
      </c>
      <c r="T22" s="7">
        <f>IF($D$22&gt;0,ROUND((I22*$E22*$B$5^(T$10-1))/$D$22,0),0)</f>
        <v>0</v>
      </c>
      <c r="U22" s="7">
        <f>IF($D$22&gt;0,ROUND((J22*$E22*$B$5^(U$10-1))/$D$22,0),0)</f>
        <v>0</v>
      </c>
      <c r="V22" s="7">
        <f>IF($D$22&gt;0,ROUND((K22*$E22*$B$5^(V$10-1))/$D$22,0),0)</f>
        <v>0</v>
      </c>
      <c r="W22" s="7">
        <f t="shared" ref="W22:AA22" si="13">IF($D$22&gt;0,ROUND((L22*$E22*$B$5^(W$10-1))/$D$22,0),0)</f>
        <v>0</v>
      </c>
      <c r="X22" s="7">
        <f t="shared" si="13"/>
        <v>0</v>
      </c>
      <c r="Y22" s="7">
        <f t="shared" si="13"/>
        <v>0</v>
      </c>
      <c r="Z22" s="7">
        <f t="shared" si="13"/>
        <v>0</v>
      </c>
      <c r="AA22" s="7">
        <f t="shared" si="13"/>
        <v>0</v>
      </c>
      <c r="AB22" s="8">
        <f t="shared" si="3"/>
        <v>0</v>
      </c>
      <c r="AC22" s="10"/>
    </row>
    <row r="23" spans="1:29">
      <c r="B23" s="49" t="s">
        <v>32</v>
      </c>
      <c r="C23" s="49" t="s">
        <v>33</v>
      </c>
      <c r="D23" s="17"/>
      <c r="E23" s="6"/>
      <c r="F23" s="108"/>
      <c r="G23" s="26"/>
      <c r="H23" s="26"/>
      <c r="I23" s="26"/>
      <c r="J23" s="26"/>
      <c r="K23" s="26"/>
      <c r="L23" s="26"/>
      <c r="M23" s="26"/>
      <c r="N23" s="26"/>
      <c r="O23" s="26"/>
      <c r="P23" s="26"/>
      <c r="Q23" s="7">
        <f t="shared" si="0"/>
        <v>0</v>
      </c>
      <c r="R23" s="7">
        <f>IF($D$23&gt;0,ROUND((G23*$E23*$B$5^(R$10-1))/$D$23,0),0)</f>
        <v>0</v>
      </c>
      <c r="S23" s="7">
        <f>IF($D$23&gt;0,ROUND((H23*$E23*$B$5^(S$10-1))/$D$23,0),0)</f>
        <v>0</v>
      </c>
      <c r="T23" s="7">
        <f>IF($D$23&gt;0,ROUND((I23*$E23*$B$5^(T$10-1))/$D$23,0),0)</f>
        <v>0</v>
      </c>
      <c r="U23" s="7">
        <f>IF($D$23&gt;0,ROUND((J23*$E23*$B$5^(U$10-1))/$D$23,0),0)</f>
        <v>0</v>
      </c>
      <c r="V23" s="7">
        <f>IF($D$23&gt;0,ROUND((K23*$E23*$B$5^(V$10-1))/$D$23,0),0)</f>
        <v>0</v>
      </c>
      <c r="W23" s="7">
        <f t="shared" ref="W23:AA23" si="14">IF($D$23&gt;0,ROUND((L23*$E23*$B$5^(W$10-1))/$D$23,0),0)</f>
        <v>0</v>
      </c>
      <c r="X23" s="7">
        <f t="shared" si="14"/>
        <v>0</v>
      </c>
      <c r="Y23" s="7">
        <f t="shared" si="14"/>
        <v>0</v>
      </c>
      <c r="Z23" s="7">
        <f t="shared" si="14"/>
        <v>0</v>
      </c>
      <c r="AA23" s="7">
        <f t="shared" si="14"/>
        <v>0</v>
      </c>
      <c r="AB23" s="8">
        <f t="shared" si="3"/>
        <v>0</v>
      </c>
      <c r="AC23" s="10"/>
    </row>
    <row r="24" spans="1:29">
      <c r="B24" s="49" t="s">
        <v>34</v>
      </c>
      <c r="C24" s="49" t="s">
        <v>33</v>
      </c>
      <c r="D24" s="17"/>
      <c r="E24" s="6"/>
      <c r="F24" s="108"/>
      <c r="G24" s="26"/>
      <c r="H24" s="26"/>
      <c r="I24" s="26"/>
      <c r="J24" s="26"/>
      <c r="K24" s="26"/>
      <c r="L24" s="26"/>
      <c r="M24" s="26"/>
      <c r="N24" s="26"/>
      <c r="O24" s="26"/>
      <c r="P24" s="26"/>
      <c r="Q24" s="7">
        <f t="shared" si="0"/>
        <v>0</v>
      </c>
      <c r="R24" s="7">
        <f>IF($D$24&gt;0,ROUND((G24*$E24*$B$5^(R$10-1))/$D$24,0),0)</f>
        <v>0</v>
      </c>
      <c r="S24" s="7">
        <f>IF($D$24&gt;0,ROUND((H24*$E24*$B$5^(S$10-1))/$D$24,0),0)</f>
        <v>0</v>
      </c>
      <c r="T24" s="7">
        <f>IF($D$24&gt;0,ROUND((I24*$E24*$B$5^(T$10-1))/$D$24,0),0)</f>
        <v>0</v>
      </c>
      <c r="U24" s="7">
        <f>IF($D$24&gt;0,ROUND((J24*$E24*$B$5^(U$10-1))/$D$24,0),0)</f>
        <v>0</v>
      </c>
      <c r="V24" s="7">
        <f>IF($D$24&gt;0,ROUND((K24*$E24*$B$5^(V$10-1))/$D$24,0),0)</f>
        <v>0</v>
      </c>
      <c r="W24" s="7">
        <f t="shared" ref="W24:AA24" si="15">IF($D$24&gt;0,ROUND((L24*$E24*$B$5^(W$10-1))/$D$24,0),0)</f>
        <v>0</v>
      </c>
      <c r="X24" s="7">
        <f t="shared" si="15"/>
        <v>0</v>
      </c>
      <c r="Y24" s="7">
        <f t="shared" si="15"/>
        <v>0</v>
      </c>
      <c r="Z24" s="7">
        <f t="shared" si="15"/>
        <v>0</v>
      </c>
      <c r="AA24" s="7">
        <f t="shared" si="15"/>
        <v>0</v>
      </c>
      <c r="AB24" s="8">
        <f t="shared" si="3"/>
        <v>0</v>
      </c>
      <c r="AC24" s="10"/>
    </row>
    <row r="25" spans="1:29">
      <c r="B25" s="49" t="s">
        <v>34</v>
      </c>
      <c r="C25" s="49" t="s">
        <v>33</v>
      </c>
      <c r="D25" s="17"/>
      <c r="E25" s="6"/>
      <c r="F25" s="108"/>
      <c r="G25" s="26"/>
      <c r="H25" s="26"/>
      <c r="I25" s="26"/>
      <c r="J25" s="26"/>
      <c r="K25" s="26"/>
      <c r="L25" s="26"/>
      <c r="M25" s="26"/>
      <c r="N25" s="26"/>
      <c r="O25" s="26"/>
      <c r="P25" s="26"/>
      <c r="Q25" s="7">
        <f>IF(D25&gt;0,ROUND(($F25*$E25)/D25,0),)</f>
        <v>0</v>
      </c>
      <c r="R25" s="7">
        <f>IF($D$25&gt;0,ROUND((G25*$E25*$B$5^(R$10-1))/$D$25,0),0)</f>
        <v>0</v>
      </c>
      <c r="S25" s="7">
        <f>IF($D$25&gt;0,ROUND((H25*$E25*$B$5^(S$10-1))/$D$25,0),0)</f>
        <v>0</v>
      </c>
      <c r="T25" s="7">
        <f>IF($D$25&gt;0,ROUND((I25*$E25*$B$5^(T$10-1))/$D$25,0),0)</f>
        <v>0</v>
      </c>
      <c r="U25" s="7">
        <f>IF($D$25&gt;0,ROUND((J25*$E25*$B$5^(U$10-1))/$D$25,0),0)</f>
        <v>0</v>
      </c>
      <c r="V25" s="7">
        <f>IF($D$25&gt;0,ROUND((K25*$E25*$B$5^(V$10-1))/$D$25,0),0)</f>
        <v>0</v>
      </c>
      <c r="W25" s="7">
        <f t="shared" ref="W25:AA25" si="16">IF($D$25&gt;0,ROUND((L25*$E25*$B$5^(W$10-1))/$D$25,0),0)</f>
        <v>0</v>
      </c>
      <c r="X25" s="7">
        <f t="shared" si="16"/>
        <v>0</v>
      </c>
      <c r="Y25" s="7">
        <f t="shared" si="16"/>
        <v>0</v>
      </c>
      <c r="Z25" s="7">
        <f t="shared" si="16"/>
        <v>0</v>
      </c>
      <c r="AA25" s="7">
        <f t="shared" si="16"/>
        <v>0</v>
      </c>
      <c r="AB25" s="8">
        <f t="shared" si="3"/>
        <v>0</v>
      </c>
      <c r="AC25" s="10"/>
    </row>
    <row r="26" spans="1:29" s="3" customFormat="1">
      <c r="A26" s="27" t="s">
        <v>35</v>
      </c>
      <c r="B26" s="27"/>
      <c r="C26" s="27"/>
      <c r="D26" s="27"/>
      <c r="E26" s="27"/>
      <c r="F26" s="27"/>
      <c r="G26" s="27"/>
      <c r="H26" s="27"/>
      <c r="I26" s="27"/>
      <c r="J26" s="27"/>
      <c r="K26" s="27"/>
      <c r="L26" s="27"/>
      <c r="M26" s="27"/>
      <c r="N26" s="27"/>
      <c r="O26" s="27"/>
      <c r="P26" s="27"/>
      <c r="Q26" s="28">
        <f t="shared" ref="Q26:AA26" si="17">SUM(Q11:Q25)</f>
        <v>0</v>
      </c>
      <c r="R26" s="28">
        <f t="shared" si="17"/>
        <v>0</v>
      </c>
      <c r="S26" s="28">
        <f t="shared" si="17"/>
        <v>0</v>
      </c>
      <c r="T26" s="28">
        <f t="shared" si="17"/>
        <v>0</v>
      </c>
      <c r="U26" s="28">
        <f t="shared" si="17"/>
        <v>0</v>
      </c>
      <c r="V26" s="28">
        <f t="shared" si="17"/>
        <v>0</v>
      </c>
      <c r="W26" s="28">
        <f t="shared" si="17"/>
        <v>0</v>
      </c>
      <c r="X26" s="28">
        <f t="shared" si="17"/>
        <v>0</v>
      </c>
      <c r="Y26" s="28">
        <f t="shared" si="17"/>
        <v>0</v>
      </c>
      <c r="Z26" s="28">
        <f t="shared" si="17"/>
        <v>0</v>
      </c>
      <c r="AA26" s="28">
        <f t="shared" si="17"/>
        <v>0</v>
      </c>
      <c r="AB26" s="29">
        <f>SUM(AB11:AB25)</f>
        <v>0</v>
      </c>
      <c r="AC26" s="10">
        <f>SUM(Q26:AA26)</f>
        <v>0</v>
      </c>
    </row>
    <row r="28" spans="1:29">
      <c r="A28" s="3" t="s">
        <v>36</v>
      </c>
      <c r="Q28" s="1">
        <f>Q9</f>
        <v>0</v>
      </c>
      <c r="R28" s="1">
        <f t="shared" ref="R28:AA28" si="18">R9</f>
        <v>0</v>
      </c>
      <c r="S28" s="1">
        <f t="shared" si="18"/>
        <v>0</v>
      </c>
      <c r="T28" s="1">
        <f t="shared" si="18"/>
        <v>0</v>
      </c>
      <c r="U28" s="1">
        <f t="shared" si="18"/>
        <v>0</v>
      </c>
      <c r="V28" s="1">
        <f t="shared" si="18"/>
        <v>0</v>
      </c>
      <c r="W28" s="1">
        <f t="shared" si="18"/>
        <v>0</v>
      </c>
      <c r="X28" s="1">
        <f t="shared" si="18"/>
        <v>0</v>
      </c>
      <c r="Y28" s="1">
        <f t="shared" si="18"/>
        <v>0</v>
      </c>
      <c r="Z28" s="1">
        <f t="shared" si="18"/>
        <v>0</v>
      </c>
      <c r="AA28" s="1">
        <f t="shared" si="18"/>
        <v>0</v>
      </c>
      <c r="AB28" s="18" t="s">
        <v>37</v>
      </c>
      <c r="AC28" s="40"/>
    </row>
    <row r="29" spans="1:29">
      <c r="A29" s="149">
        <f t="shared" ref="A29:C41" si="19">A11</f>
        <v>0</v>
      </c>
      <c r="B29" s="49" t="str">
        <f t="shared" si="19"/>
        <v>PI</v>
      </c>
      <c r="C29" s="49" t="str">
        <f t="shared" si="19"/>
        <v>Academic</v>
      </c>
      <c r="Q29" s="7">
        <f t="shared" ref="Q29:V29" si="20">ROUND(IF($C$29="Academic",Q11*$E$5,IF($C$29="Summer",Q11*$E$6,IF($C$29="Staff",Q11*$G$5,IF($C$29="Student",Q11*$G$6,0)))),0)</f>
        <v>0</v>
      </c>
      <c r="R29" s="7">
        <f t="shared" si="20"/>
        <v>0</v>
      </c>
      <c r="S29" s="7">
        <f t="shared" si="20"/>
        <v>0</v>
      </c>
      <c r="T29" s="7">
        <f t="shared" si="20"/>
        <v>0</v>
      </c>
      <c r="U29" s="7">
        <f t="shared" si="20"/>
        <v>0</v>
      </c>
      <c r="V29" s="7">
        <f t="shared" si="20"/>
        <v>0</v>
      </c>
      <c r="W29" s="7">
        <f t="shared" ref="W29:AA29" si="21">ROUND(IF($C$29="Academic",W11*$E$5,IF($C$29="Summer",W11*$E$6,IF($C$29="Staff",W11*$G$5,IF($C$29="Student",W11*$G$6,0)))),0)</f>
        <v>0</v>
      </c>
      <c r="X29" s="7">
        <f t="shared" si="21"/>
        <v>0</v>
      </c>
      <c r="Y29" s="7">
        <f t="shared" si="21"/>
        <v>0</v>
      </c>
      <c r="Z29" s="7">
        <f t="shared" si="21"/>
        <v>0</v>
      </c>
      <c r="AA29" s="7">
        <f t="shared" si="21"/>
        <v>0</v>
      </c>
      <c r="AB29" s="8">
        <f>SUM(Q29:AA29)</f>
        <v>0</v>
      </c>
      <c r="AC29" s="10"/>
    </row>
    <row r="30" spans="1:29">
      <c r="A30" s="149"/>
      <c r="B30" s="49" t="str">
        <f t="shared" si="19"/>
        <v>PI</v>
      </c>
      <c r="C30" s="49" t="str">
        <f t="shared" si="19"/>
        <v>Summer</v>
      </c>
      <c r="Q30" s="7">
        <f t="shared" ref="Q30:V30" si="22">ROUND(IF($C$30="Academic",Q12*$E$5,IF($C$30="Summer",Q12*$E$6,IF($C$30="Staff",Q12*$G$5,IF($C$30="Student",Q12*$G$6,0)))),0)</f>
        <v>0</v>
      </c>
      <c r="R30" s="7">
        <f t="shared" si="22"/>
        <v>0</v>
      </c>
      <c r="S30" s="7">
        <f t="shared" si="22"/>
        <v>0</v>
      </c>
      <c r="T30" s="7">
        <f t="shared" si="22"/>
        <v>0</v>
      </c>
      <c r="U30" s="7">
        <f t="shared" si="22"/>
        <v>0</v>
      </c>
      <c r="V30" s="7">
        <f t="shared" si="22"/>
        <v>0</v>
      </c>
      <c r="W30" s="7">
        <f t="shared" ref="W30:AA30" si="23">ROUND(IF($C$30="Academic",W12*$E$5,IF($C$30="Summer",W12*$E$6,IF($C$30="Staff",W12*$G$5,IF($C$30="Student",W12*$G$6,0)))),0)</f>
        <v>0</v>
      </c>
      <c r="X30" s="7">
        <f t="shared" si="23"/>
        <v>0</v>
      </c>
      <c r="Y30" s="7">
        <f t="shared" si="23"/>
        <v>0</v>
      </c>
      <c r="Z30" s="7">
        <f t="shared" si="23"/>
        <v>0</v>
      </c>
      <c r="AA30" s="7">
        <f t="shared" si="23"/>
        <v>0</v>
      </c>
      <c r="AB30" s="8">
        <f>SUM(Q30:AA30)</f>
        <v>0</v>
      </c>
      <c r="AC30" s="10"/>
    </row>
    <row r="31" spans="1:29">
      <c r="A31" s="149">
        <f t="shared" si="19"/>
        <v>0</v>
      </c>
      <c r="B31" s="49" t="str">
        <f t="shared" si="19"/>
        <v>Co-PI 1</v>
      </c>
      <c r="C31" s="49" t="str">
        <f t="shared" si="19"/>
        <v>Academic</v>
      </c>
      <c r="Q31" s="7">
        <f t="shared" ref="Q31:V31" si="24">ROUND(IF($C$31="Academic",Q13*$E$5,IF($C$31="Summer",Q13*$E$6,IF($C$31="Staff",Q13*$G$5,IF($C$31="Student",Q13*$G$6,0)))),0)</f>
        <v>0</v>
      </c>
      <c r="R31" s="7">
        <f t="shared" si="24"/>
        <v>0</v>
      </c>
      <c r="S31" s="7">
        <f t="shared" si="24"/>
        <v>0</v>
      </c>
      <c r="T31" s="7">
        <f t="shared" si="24"/>
        <v>0</v>
      </c>
      <c r="U31" s="7">
        <f t="shared" si="24"/>
        <v>0</v>
      </c>
      <c r="V31" s="7">
        <f t="shared" si="24"/>
        <v>0</v>
      </c>
      <c r="W31" s="7">
        <f t="shared" ref="W31:AA31" si="25">ROUND(IF($C$31="Academic",W13*$E$5,IF($C$31="Summer",W13*$E$6,IF($C$31="Staff",W13*$G$5,IF($C$31="Student",W13*$G$6,0)))),0)</f>
        <v>0</v>
      </c>
      <c r="X31" s="7">
        <f t="shared" si="25"/>
        <v>0</v>
      </c>
      <c r="Y31" s="7">
        <f t="shared" si="25"/>
        <v>0</v>
      </c>
      <c r="Z31" s="7">
        <f t="shared" si="25"/>
        <v>0</v>
      </c>
      <c r="AA31" s="7">
        <f t="shared" si="25"/>
        <v>0</v>
      </c>
      <c r="AB31" s="8">
        <f t="shared" ref="AB31:AB43" si="26">SUM(Q31:AA31)</f>
        <v>0</v>
      </c>
      <c r="AC31" s="10"/>
    </row>
    <row r="32" spans="1:29">
      <c r="A32" s="149"/>
      <c r="B32" s="49" t="str">
        <f t="shared" si="19"/>
        <v>Co-PI 1</v>
      </c>
      <c r="C32" s="49" t="str">
        <f t="shared" si="19"/>
        <v>Summer</v>
      </c>
      <c r="Q32" s="7">
        <f t="shared" ref="Q32:V32" si="27">ROUND(IF($C$32="Academic",Q14*$E$5,IF($C$32="Summer",Q14*$E$6,IF($C$32="Staff",Q14*$G$5,IF($C$32="Student",Q14*$G$6,0)))),0)</f>
        <v>0</v>
      </c>
      <c r="R32" s="7">
        <f t="shared" si="27"/>
        <v>0</v>
      </c>
      <c r="S32" s="7">
        <f t="shared" si="27"/>
        <v>0</v>
      </c>
      <c r="T32" s="7">
        <f t="shared" si="27"/>
        <v>0</v>
      </c>
      <c r="U32" s="7">
        <f t="shared" si="27"/>
        <v>0</v>
      </c>
      <c r="V32" s="7">
        <f t="shared" si="27"/>
        <v>0</v>
      </c>
      <c r="W32" s="7">
        <f t="shared" ref="W32:AA32" si="28">ROUND(IF($C$32="Academic",W14*$E$5,IF($C$32="Summer",W14*$E$6,IF($C$32="Staff",W14*$G$5,IF($C$32="Student",W14*$G$6,0)))),0)</f>
        <v>0</v>
      </c>
      <c r="X32" s="7">
        <f t="shared" si="28"/>
        <v>0</v>
      </c>
      <c r="Y32" s="7">
        <f t="shared" si="28"/>
        <v>0</v>
      </c>
      <c r="Z32" s="7">
        <f t="shared" si="28"/>
        <v>0</v>
      </c>
      <c r="AA32" s="7">
        <f t="shared" si="28"/>
        <v>0</v>
      </c>
      <c r="AB32" s="8">
        <f t="shared" si="26"/>
        <v>0</v>
      </c>
      <c r="AC32" s="10"/>
    </row>
    <row r="33" spans="1:29">
      <c r="A33" s="149">
        <f>A15</f>
        <v>0</v>
      </c>
      <c r="B33" s="49" t="str">
        <f t="shared" si="19"/>
        <v>Co-PI 2</v>
      </c>
      <c r="C33" s="49" t="str">
        <f t="shared" si="19"/>
        <v>Academic</v>
      </c>
      <c r="Q33" s="7">
        <f t="shared" ref="Q33:V33" si="29">ROUND(IF($C$33="Academic",Q15*$E$5,IF($C$33="Summer",Q15*$E$6,IF($C$33="Staff",Q15*$G$5,IF($C$33="Student",Q15*$G$6,0)))),0)</f>
        <v>0</v>
      </c>
      <c r="R33" s="7">
        <f t="shared" si="29"/>
        <v>0</v>
      </c>
      <c r="S33" s="7">
        <f t="shared" si="29"/>
        <v>0</v>
      </c>
      <c r="T33" s="7">
        <f t="shared" si="29"/>
        <v>0</v>
      </c>
      <c r="U33" s="7">
        <f t="shared" si="29"/>
        <v>0</v>
      </c>
      <c r="V33" s="7">
        <f t="shared" si="29"/>
        <v>0</v>
      </c>
      <c r="W33" s="7">
        <f t="shared" ref="W33:AA33" si="30">ROUND(IF($C$33="Academic",W15*$E$5,IF($C$33="Summer",W15*$E$6,IF($C$33="Staff",W15*$G$5,IF($C$33="Student",W15*$G$6,0)))),0)</f>
        <v>0</v>
      </c>
      <c r="X33" s="7">
        <f t="shared" si="30"/>
        <v>0</v>
      </c>
      <c r="Y33" s="7">
        <f t="shared" si="30"/>
        <v>0</v>
      </c>
      <c r="Z33" s="7">
        <f t="shared" si="30"/>
        <v>0</v>
      </c>
      <c r="AA33" s="7">
        <f t="shared" si="30"/>
        <v>0</v>
      </c>
      <c r="AB33" s="8">
        <f t="shared" si="26"/>
        <v>0</v>
      </c>
      <c r="AC33" s="10"/>
    </row>
    <row r="34" spans="1:29">
      <c r="A34" s="149"/>
      <c r="B34" s="49" t="str">
        <f t="shared" si="19"/>
        <v>Co-PI 2</v>
      </c>
      <c r="C34" s="49" t="str">
        <f t="shared" si="19"/>
        <v>Summer</v>
      </c>
      <c r="Q34" s="16">
        <f t="shared" ref="Q34:V34" si="31">ROUND(IF($C$34="Academic",Q16*$E$5,IF($C$34="Summer",Q16*$E$6,IF($C$34="Staff",Q16*$G$5,IF($C$34="Student",Q16*$G$6,0)))),0)</f>
        <v>0</v>
      </c>
      <c r="R34" s="16">
        <f t="shared" si="31"/>
        <v>0</v>
      </c>
      <c r="S34" s="16">
        <f t="shared" si="31"/>
        <v>0</v>
      </c>
      <c r="T34" s="16">
        <f t="shared" si="31"/>
        <v>0</v>
      </c>
      <c r="U34" s="16">
        <f t="shared" si="31"/>
        <v>0</v>
      </c>
      <c r="V34" s="16">
        <f t="shared" si="31"/>
        <v>0</v>
      </c>
      <c r="W34" s="16">
        <f t="shared" ref="W34:AA34" si="32">ROUND(IF($C$34="Academic",W16*$E$5,IF($C$34="Summer",W16*$E$6,IF($C$34="Staff",W16*$G$5,IF($C$34="Student",W16*$G$6,0)))),0)</f>
        <v>0</v>
      </c>
      <c r="X34" s="16">
        <f t="shared" si="32"/>
        <v>0</v>
      </c>
      <c r="Y34" s="16">
        <f t="shared" si="32"/>
        <v>0</v>
      </c>
      <c r="Z34" s="16">
        <f t="shared" si="32"/>
        <v>0</v>
      </c>
      <c r="AA34" s="16">
        <f t="shared" si="32"/>
        <v>0</v>
      </c>
      <c r="AB34" s="8">
        <f t="shared" si="26"/>
        <v>0</v>
      </c>
      <c r="AC34" s="10"/>
    </row>
    <row r="35" spans="1:29">
      <c r="A35" s="149">
        <f>A17</f>
        <v>0</v>
      </c>
      <c r="B35" s="49" t="str">
        <f t="shared" si="19"/>
        <v>Co-PI 3</v>
      </c>
      <c r="C35" s="49" t="str">
        <f t="shared" si="19"/>
        <v>Academic</v>
      </c>
      <c r="Q35" s="16">
        <f t="shared" ref="Q35:V35" si="33">ROUND(IF($C$35="Academic",Q17*$E$5,IF($C$35="Summer",Q17*$E$6,IF($C$35="Staff",Q17*$G$5,IF($C$35="Student",Q17*$G$6,0)))),0)</f>
        <v>0</v>
      </c>
      <c r="R35" s="16">
        <f t="shared" si="33"/>
        <v>0</v>
      </c>
      <c r="S35" s="16">
        <f t="shared" si="33"/>
        <v>0</v>
      </c>
      <c r="T35" s="16">
        <f t="shared" si="33"/>
        <v>0</v>
      </c>
      <c r="U35" s="16">
        <f t="shared" si="33"/>
        <v>0</v>
      </c>
      <c r="V35" s="16">
        <f t="shared" si="33"/>
        <v>0</v>
      </c>
      <c r="W35" s="16">
        <f t="shared" ref="W35:AA35" si="34">ROUND(IF($C$35="Academic",W17*$E$5,IF($C$35="Summer",W17*$E$6,IF($C$35="Staff",W17*$G$5,IF($C$35="Student",W17*$G$6,0)))),0)</f>
        <v>0</v>
      </c>
      <c r="X35" s="16">
        <f t="shared" si="34"/>
        <v>0</v>
      </c>
      <c r="Y35" s="16">
        <f t="shared" si="34"/>
        <v>0</v>
      </c>
      <c r="Z35" s="16">
        <f t="shared" si="34"/>
        <v>0</v>
      </c>
      <c r="AA35" s="16">
        <f t="shared" si="34"/>
        <v>0</v>
      </c>
      <c r="AB35" s="8">
        <f t="shared" si="26"/>
        <v>0</v>
      </c>
      <c r="AC35" s="10"/>
    </row>
    <row r="36" spans="1:29">
      <c r="A36" s="149"/>
      <c r="B36" s="49" t="str">
        <f t="shared" si="19"/>
        <v>Co-PI 3</v>
      </c>
      <c r="C36" s="49" t="str">
        <f t="shared" si="19"/>
        <v>Summer</v>
      </c>
      <c r="Q36" s="16">
        <f>ROUND(IF($C$36="Academic",Q18*$E$5,IF($C$36="Summer",Q18*$E$6,IF($C$36="Staff",Q18*$G$5,IF($C$36="Student",Q18*$G$6,0)))),0)</f>
        <v>0</v>
      </c>
      <c r="R36" s="16">
        <f t="shared" ref="R36:V36" si="35">ROUND(IF($C$36="Academic",R18*$E$5,IF($C$36="Summer",R18*$E$6,IF($C$36="Staff",R18*$G$5,IF($C$36="Student",R18*$G$6,0)))),0)</f>
        <v>0</v>
      </c>
      <c r="S36" s="16">
        <f t="shared" si="35"/>
        <v>0</v>
      </c>
      <c r="T36" s="16">
        <f t="shared" si="35"/>
        <v>0</v>
      </c>
      <c r="U36" s="16">
        <f t="shared" si="35"/>
        <v>0</v>
      </c>
      <c r="V36" s="16">
        <f t="shared" si="35"/>
        <v>0</v>
      </c>
      <c r="W36" s="16">
        <f t="shared" ref="W36:AA36" si="36">ROUND(IF($C$36="Academic",W18*$E$5,IF($C$36="Summer",W18*$E$6,IF($C$36="Staff",W18*$G$5,IF($C$36="Student",W18*$G$6,0)))),0)</f>
        <v>0</v>
      </c>
      <c r="X36" s="16">
        <f t="shared" si="36"/>
        <v>0</v>
      </c>
      <c r="Y36" s="16">
        <f t="shared" si="36"/>
        <v>0</v>
      </c>
      <c r="Z36" s="16">
        <f t="shared" si="36"/>
        <v>0</v>
      </c>
      <c r="AA36" s="16">
        <f t="shared" si="36"/>
        <v>0</v>
      </c>
      <c r="AB36" s="8">
        <f t="shared" si="26"/>
        <v>0</v>
      </c>
      <c r="AC36" s="10"/>
    </row>
    <row r="37" spans="1:29">
      <c r="A37" s="149">
        <f>A19</f>
        <v>0</v>
      </c>
      <c r="B37" s="49" t="str">
        <f t="shared" si="19"/>
        <v>Co-PI 4</v>
      </c>
      <c r="C37" s="49" t="str">
        <f t="shared" si="19"/>
        <v>Academic</v>
      </c>
      <c r="Q37" s="16">
        <f t="shared" ref="Q37:V37" si="37">ROUND(IF($C$37="Academic",Q19*$E$5,IF($C$37="Summer",Q19*$E$6,IF($C$37="Staff",Q19*$G$5,IF($C$37="Student",Q19*$G$6,0)))),0)</f>
        <v>0</v>
      </c>
      <c r="R37" s="16">
        <f t="shared" si="37"/>
        <v>0</v>
      </c>
      <c r="S37" s="16">
        <f t="shared" si="37"/>
        <v>0</v>
      </c>
      <c r="T37" s="16">
        <f t="shared" si="37"/>
        <v>0</v>
      </c>
      <c r="U37" s="16">
        <f t="shared" si="37"/>
        <v>0</v>
      </c>
      <c r="V37" s="16">
        <f t="shared" si="37"/>
        <v>0</v>
      </c>
      <c r="W37" s="16">
        <f t="shared" ref="W37:AA37" si="38">ROUND(IF($C$37="Academic",W19*$E$5,IF($C$37="Summer",W19*$E$6,IF($C$37="Staff",W19*$G$5,IF($C$37="Student",W19*$G$6,0)))),0)</f>
        <v>0</v>
      </c>
      <c r="X37" s="16">
        <f t="shared" si="38"/>
        <v>0</v>
      </c>
      <c r="Y37" s="16">
        <f t="shared" si="38"/>
        <v>0</v>
      </c>
      <c r="Z37" s="16">
        <f t="shared" si="38"/>
        <v>0</v>
      </c>
      <c r="AA37" s="16">
        <f t="shared" si="38"/>
        <v>0</v>
      </c>
      <c r="AB37" s="8">
        <f t="shared" si="26"/>
        <v>0</v>
      </c>
      <c r="AC37" s="10"/>
    </row>
    <row r="38" spans="1:29">
      <c r="A38" s="149"/>
      <c r="B38" s="49" t="str">
        <f t="shared" si="19"/>
        <v>Co-PI 4</v>
      </c>
      <c r="C38" s="49" t="str">
        <f t="shared" si="19"/>
        <v>Summer</v>
      </c>
      <c r="Q38" s="16">
        <f t="shared" ref="Q38:V38" si="39">ROUND(IF($C$38="Academic",Q20*$E$5,IF($C$38="Summer",Q20*$E$6,IF($C$38="Staff",Q20*$G$5,IF($C$38="Student",Q20*$G$6,0)))),0)</f>
        <v>0</v>
      </c>
      <c r="R38" s="16">
        <f t="shared" si="39"/>
        <v>0</v>
      </c>
      <c r="S38" s="16">
        <f t="shared" si="39"/>
        <v>0</v>
      </c>
      <c r="T38" s="16">
        <f t="shared" si="39"/>
        <v>0</v>
      </c>
      <c r="U38" s="16">
        <f t="shared" si="39"/>
        <v>0</v>
      </c>
      <c r="V38" s="16">
        <f t="shared" si="39"/>
        <v>0</v>
      </c>
      <c r="W38" s="16">
        <f t="shared" ref="W38:AA38" si="40">ROUND(IF($C$38="Academic",W20*$E$5,IF($C$38="Summer",W20*$E$6,IF($C$38="Staff",W20*$G$5,IF($C$38="Student",W20*$G$6,0)))),0)</f>
        <v>0</v>
      </c>
      <c r="X38" s="16">
        <f t="shared" si="40"/>
        <v>0</v>
      </c>
      <c r="Y38" s="16">
        <f t="shared" si="40"/>
        <v>0</v>
      </c>
      <c r="Z38" s="16">
        <f t="shared" si="40"/>
        <v>0</v>
      </c>
      <c r="AA38" s="16">
        <f t="shared" si="40"/>
        <v>0</v>
      </c>
      <c r="AB38" s="8">
        <f t="shared" si="26"/>
        <v>0</v>
      </c>
      <c r="AC38" s="10"/>
    </row>
    <row r="39" spans="1:29">
      <c r="A39" s="49">
        <f t="shared" si="19"/>
        <v>0</v>
      </c>
      <c r="B39" s="49" t="str">
        <f t="shared" si="19"/>
        <v>Post-doc</v>
      </c>
      <c r="C39" s="49" t="str">
        <f t="shared" si="19"/>
        <v>Academic</v>
      </c>
      <c r="Q39" s="16">
        <f t="shared" ref="Q39:V39" si="41">ROUND(IF($C$39="Academic",Q21*$E$5,IF($C$39="Summer",Q21*$E$6,IF($C$39="Staff",Q21*$G$5,IF($C$39="Student",Q21*$G$6,0)))),0)</f>
        <v>0</v>
      </c>
      <c r="R39" s="16">
        <f t="shared" si="41"/>
        <v>0</v>
      </c>
      <c r="S39" s="16">
        <f t="shared" si="41"/>
        <v>0</v>
      </c>
      <c r="T39" s="16">
        <f t="shared" si="41"/>
        <v>0</v>
      </c>
      <c r="U39" s="16">
        <f t="shared" si="41"/>
        <v>0</v>
      </c>
      <c r="V39" s="16">
        <f t="shared" si="41"/>
        <v>0</v>
      </c>
      <c r="W39" s="16">
        <f t="shared" ref="W39:AA39" si="42">ROUND(IF($C$39="Academic",W21*$E$5,IF($C$39="Summer",W21*$E$6,IF($C$39="Staff",W21*$G$5,IF($C$39="Student",W21*$G$6,0)))),0)</f>
        <v>0</v>
      </c>
      <c r="X39" s="16">
        <f t="shared" si="42"/>
        <v>0</v>
      </c>
      <c r="Y39" s="16">
        <f t="shared" si="42"/>
        <v>0</v>
      </c>
      <c r="Z39" s="16">
        <f t="shared" si="42"/>
        <v>0</v>
      </c>
      <c r="AA39" s="16">
        <f t="shared" si="42"/>
        <v>0</v>
      </c>
      <c r="AB39" s="8">
        <f t="shared" si="26"/>
        <v>0</v>
      </c>
      <c r="AC39" s="10"/>
    </row>
    <row r="40" spans="1:29">
      <c r="A40" s="49">
        <f t="shared" si="19"/>
        <v>0</v>
      </c>
      <c r="B40" s="49" t="str">
        <f t="shared" si="19"/>
        <v>Grad Student</v>
      </c>
      <c r="C40" s="49" t="str">
        <f t="shared" si="19"/>
        <v>student</v>
      </c>
      <c r="Q40" s="7">
        <f t="shared" ref="Q40:V40" si="43">ROUND(IF($C$40="Academic",Q22*$E$5,IF($C$40="Summer",Q22*$E$6,IF($C$40="Staff",Q22*$G$5,IF($C$40="Student",Q22*$G$6,0)))),0)</f>
        <v>0</v>
      </c>
      <c r="R40" s="7">
        <f t="shared" si="43"/>
        <v>0</v>
      </c>
      <c r="S40" s="7">
        <f t="shared" si="43"/>
        <v>0</v>
      </c>
      <c r="T40" s="7">
        <f t="shared" si="43"/>
        <v>0</v>
      </c>
      <c r="U40" s="7">
        <f t="shared" si="43"/>
        <v>0</v>
      </c>
      <c r="V40" s="7">
        <f t="shared" si="43"/>
        <v>0</v>
      </c>
      <c r="W40" s="7">
        <f t="shared" ref="W40:AA40" si="44">ROUND(IF($C$40="Academic",W22*$E$5,IF($C$40="Summer",W22*$E$6,IF($C$40="Staff",W22*$G$5,IF($C$40="Student",W22*$G$6,0)))),0)</f>
        <v>0</v>
      </c>
      <c r="X40" s="7">
        <f t="shared" si="44"/>
        <v>0</v>
      </c>
      <c r="Y40" s="7">
        <f t="shared" si="44"/>
        <v>0</v>
      </c>
      <c r="Z40" s="7">
        <f t="shared" si="44"/>
        <v>0</v>
      </c>
      <c r="AA40" s="7">
        <f t="shared" si="44"/>
        <v>0</v>
      </c>
      <c r="AB40" s="8">
        <f t="shared" si="26"/>
        <v>0</v>
      </c>
      <c r="AC40" s="10"/>
    </row>
    <row r="41" spans="1:29">
      <c r="A41" s="49">
        <f t="shared" si="19"/>
        <v>0</v>
      </c>
      <c r="B41" s="49" t="str">
        <f t="shared" si="19"/>
        <v>Grad Student</v>
      </c>
      <c r="C41" s="49" t="str">
        <f t="shared" si="19"/>
        <v>student</v>
      </c>
      <c r="Q41" s="7">
        <f t="shared" ref="Q41:V41" si="45">ROUND(IF($C$41="Academic",Q23*$E$5,IF($C$41="Summer",Q23*$E$6,IF($C$41="Staff",Q23*$G$5,IF($C$41="Student",Q23*$G$6,0)))),0)</f>
        <v>0</v>
      </c>
      <c r="R41" s="7">
        <f t="shared" si="45"/>
        <v>0</v>
      </c>
      <c r="S41" s="7">
        <f t="shared" si="45"/>
        <v>0</v>
      </c>
      <c r="T41" s="7">
        <f t="shared" si="45"/>
        <v>0</v>
      </c>
      <c r="U41" s="7">
        <f t="shared" si="45"/>
        <v>0</v>
      </c>
      <c r="V41" s="7">
        <f t="shared" si="45"/>
        <v>0</v>
      </c>
      <c r="W41" s="7">
        <f t="shared" ref="W41:AA41" si="46">ROUND(IF($C$41="Academic",W23*$E$5,IF($C$41="Summer",W23*$E$6,IF($C$41="Staff",W23*$G$5,IF($C$41="Student",W23*$G$6,0)))),0)</f>
        <v>0</v>
      </c>
      <c r="X41" s="7">
        <f t="shared" si="46"/>
        <v>0</v>
      </c>
      <c r="Y41" s="7">
        <f t="shared" si="46"/>
        <v>0</v>
      </c>
      <c r="Z41" s="7">
        <f t="shared" si="46"/>
        <v>0</v>
      </c>
      <c r="AA41" s="7">
        <f t="shared" si="46"/>
        <v>0</v>
      </c>
      <c r="AB41" s="8">
        <f t="shared" si="26"/>
        <v>0</v>
      </c>
      <c r="AC41" s="10"/>
    </row>
    <row r="42" spans="1:29">
      <c r="A42" s="49">
        <f t="shared" ref="A42:C43" si="47">A24</f>
        <v>0</v>
      </c>
      <c r="B42" s="49" t="str">
        <f t="shared" si="47"/>
        <v>UG Student</v>
      </c>
      <c r="C42" s="49" t="str">
        <f t="shared" si="47"/>
        <v>student</v>
      </c>
      <c r="Q42" s="7">
        <f t="shared" ref="Q42:V42" si="48">ROUND(IF($C$42="Academic",Q24*$E$5,IF($C$42="Summer",Q24*$E$6,IF($C$42="Staff",Q24*$G$5,IF($C$42="Student",Q24*$G$6,0)))),0)</f>
        <v>0</v>
      </c>
      <c r="R42" s="7">
        <f t="shared" si="48"/>
        <v>0</v>
      </c>
      <c r="S42" s="7">
        <f t="shared" si="48"/>
        <v>0</v>
      </c>
      <c r="T42" s="7">
        <f t="shared" si="48"/>
        <v>0</v>
      </c>
      <c r="U42" s="7">
        <f t="shared" si="48"/>
        <v>0</v>
      </c>
      <c r="V42" s="7">
        <f t="shared" si="48"/>
        <v>0</v>
      </c>
      <c r="W42" s="7">
        <f t="shared" ref="W42:AA42" si="49">ROUND(IF($C$42="Academic",W24*$E$5,IF($C$42="Summer",W24*$E$6,IF($C$42="Staff",W24*$G$5,IF($C$42="Student",W24*$G$6,0)))),0)</f>
        <v>0</v>
      </c>
      <c r="X42" s="7">
        <f t="shared" si="49"/>
        <v>0</v>
      </c>
      <c r="Y42" s="7">
        <f t="shared" si="49"/>
        <v>0</v>
      </c>
      <c r="Z42" s="7">
        <f t="shared" si="49"/>
        <v>0</v>
      </c>
      <c r="AA42" s="7">
        <f t="shared" si="49"/>
        <v>0</v>
      </c>
      <c r="AB42" s="8">
        <f t="shared" si="26"/>
        <v>0</v>
      </c>
      <c r="AC42" s="10"/>
    </row>
    <row r="43" spans="1:29">
      <c r="A43" s="49">
        <f t="shared" si="47"/>
        <v>0</v>
      </c>
      <c r="B43" s="49" t="str">
        <f t="shared" si="47"/>
        <v>UG Student</v>
      </c>
      <c r="C43" s="49" t="str">
        <f t="shared" si="47"/>
        <v>student</v>
      </c>
      <c r="Q43" s="7">
        <f t="shared" ref="Q43:V43" si="50">ROUND(IF($C$43="Academic",Q25*$E$5,IF($C$43="Summer",Q25*$E$6,IF($C$43="Staff",Q25*$G$5,IF($C$43="Student",Q25*$G$6,0)))),0)</f>
        <v>0</v>
      </c>
      <c r="R43" s="7">
        <f t="shared" si="50"/>
        <v>0</v>
      </c>
      <c r="S43" s="7">
        <f t="shared" si="50"/>
        <v>0</v>
      </c>
      <c r="T43" s="7">
        <f t="shared" si="50"/>
        <v>0</v>
      </c>
      <c r="U43" s="7">
        <f t="shared" si="50"/>
        <v>0</v>
      </c>
      <c r="V43" s="7">
        <f t="shared" si="50"/>
        <v>0</v>
      </c>
      <c r="W43" s="7">
        <f t="shared" ref="W43:AA43" si="51">ROUND(IF($C$43="Academic",W25*$E$5,IF($C$43="Summer",W25*$E$6,IF($C$43="Staff",W25*$G$5,IF($C$43="Student",W25*$G$6,0)))),0)</f>
        <v>0</v>
      </c>
      <c r="X43" s="7">
        <f t="shared" si="51"/>
        <v>0</v>
      </c>
      <c r="Y43" s="7">
        <f t="shared" si="51"/>
        <v>0</v>
      </c>
      <c r="Z43" s="7">
        <f t="shared" si="51"/>
        <v>0</v>
      </c>
      <c r="AA43" s="7">
        <f t="shared" si="51"/>
        <v>0</v>
      </c>
      <c r="AB43" s="8">
        <f t="shared" si="26"/>
        <v>0</v>
      </c>
      <c r="AC43" s="10"/>
    </row>
    <row r="44" spans="1:29" s="3" customFormat="1">
      <c r="A44" s="27" t="s">
        <v>38</v>
      </c>
      <c r="B44" s="27"/>
      <c r="C44" s="27"/>
      <c r="D44" s="27"/>
      <c r="E44" s="27"/>
      <c r="F44" s="27"/>
      <c r="G44" s="27"/>
      <c r="H44" s="27"/>
      <c r="I44" s="27"/>
      <c r="J44" s="27"/>
      <c r="K44" s="27"/>
      <c r="L44" s="27"/>
      <c r="M44" s="27"/>
      <c r="N44" s="27"/>
      <c r="O44" s="27"/>
      <c r="P44" s="27"/>
      <c r="Q44" s="28">
        <f t="shared" ref="Q44:AA44" si="52">SUM(Q29:Q43)</f>
        <v>0</v>
      </c>
      <c r="R44" s="28">
        <f t="shared" si="52"/>
        <v>0</v>
      </c>
      <c r="S44" s="28">
        <f t="shared" si="52"/>
        <v>0</v>
      </c>
      <c r="T44" s="28">
        <f t="shared" si="52"/>
        <v>0</v>
      </c>
      <c r="U44" s="28">
        <f t="shared" si="52"/>
        <v>0</v>
      </c>
      <c r="V44" s="28">
        <f t="shared" si="52"/>
        <v>0</v>
      </c>
      <c r="W44" s="28">
        <f t="shared" si="52"/>
        <v>0</v>
      </c>
      <c r="X44" s="28">
        <f t="shared" si="52"/>
        <v>0</v>
      </c>
      <c r="Y44" s="28">
        <f t="shared" si="52"/>
        <v>0</v>
      </c>
      <c r="Z44" s="28">
        <f t="shared" si="52"/>
        <v>0</v>
      </c>
      <c r="AA44" s="28">
        <f t="shared" si="52"/>
        <v>0</v>
      </c>
      <c r="AB44" s="29">
        <f>SUM(AB29:AB43)</f>
        <v>0</v>
      </c>
      <c r="AC44" s="10">
        <f>SUM(Q44:AA44)</f>
        <v>0</v>
      </c>
    </row>
    <row r="45" spans="1:29">
      <c r="AB45" s="8"/>
      <c r="AC45" s="10"/>
    </row>
    <row r="46" spans="1:29" s="3" customFormat="1">
      <c r="A46" s="30" t="s">
        <v>39</v>
      </c>
      <c r="B46" s="30"/>
      <c r="C46" s="30"/>
      <c r="D46" s="30"/>
      <c r="E46" s="30"/>
      <c r="F46" s="30"/>
      <c r="G46" s="30"/>
      <c r="H46" s="30"/>
      <c r="I46" s="30"/>
      <c r="J46" s="30"/>
      <c r="K46" s="30"/>
      <c r="L46" s="30"/>
      <c r="M46" s="30"/>
      <c r="N46" s="30"/>
      <c r="O46" s="30"/>
      <c r="P46" s="30"/>
      <c r="Q46" s="31">
        <f t="shared" ref="Q46:AA46" si="53">Q44+Q26</f>
        <v>0</v>
      </c>
      <c r="R46" s="31">
        <f t="shared" si="53"/>
        <v>0</v>
      </c>
      <c r="S46" s="31">
        <f t="shared" si="53"/>
        <v>0</v>
      </c>
      <c r="T46" s="31">
        <f t="shared" si="53"/>
        <v>0</v>
      </c>
      <c r="U46" s="31">
        <f t="shared" si="53"/>
        <v>0</v>
      </c>
      <c r="V46" s="31">
        <f t="shared" si="53"/>
        <v>0</v>
      </c>
      <c r="W46" s="31">
        <f t="shared" si="53"/>
        <v>0</v>
      </c>
      <c r="X46" s="31">
        <f t="shared" si="53"/>
        <v>0</v>
      </c>
      <c r="Y46" s="31">
        <f t="shared" si="53"/>
        <v>0</v>
      </c>
      <c r="Z46" s="31">
        <f t="shared" si="53"/>
        <v>0</v>
      </c>
      <c r="AA46" s="31">
        <f t="shared" si="53"/>
        <v>0</v>
      </c>
      <c r="AB46" s="32">
        <f>AB44+AB26</f>
        <v>0</v>
      </c>
      <c r="AC46" s="10">
        <f>SUM(Q46:AA46)</f>
        <v>0</v>
      </c>
    </row>
    <row r="47" spans="1:29">
      <c r="AB47" s="8"/>
      <c r="AC47" s="10"/>
    </row>
    <row r="48" spans="1:29">
      <c r="A48" s="3" t="s">
        <v>40</v>
      </c>
      <c r="B48" s="3" t="s">
        <v>41</v>
      </c>
      <c r="Q48" s="1">
        <f>Q28</f>
        <v>0</v>
      </c>
      <c r="R48" s="1">
        <f t="shared" ref="R48:AA48" si="54">R28</f>
        <v>0</v>
      </c>
      <c r="S48" s="1">
        <f t="shared" si="54"/>
        <v>0</v>
      </c>
      <c r="T48" s="1">
        <f t="shared" si="54"/>
        <v>0</v>
      </c>
      <c r="U48" s="1">
        <f t="shared" si="54"/>
        <v>0</v>
      </c>
      <c r="V48" s="1">
        <f t="shared" si="54"/>
        <v>0</v>
      </c>
      <c r="W48" s="1">
        <f t="shared" si="54"/>
        <v>0</v>
      </c>
      <c r="X48" s="1">
        <f t="shared" si="54"/>
        <v>0</v>
      </c>
      <c r="Y48" s="1">
        <f t="shared" si="54"/>
        <v>0</v>
      </c>
      <c r="Z48" s="1">
        <f t="shared" si="54"/>
        <v>0</v>
      </c>
      <c r="AA48" s="1">
        <f t="shared" si="54"/>
        <v>0</v>
      </c>
      <c r="AB48" s="18" t="s">
        <v>37</v>
      </c>
      <c r="AC48" s="40"/>
    </row>
    <row r="49" spans="1:29">
      <c r="A49" s="49" t="s">
        <v>42</v>
      </c>
      <c r="AB49" s="8">
        <f>SUM(Q49:AA49)</f>
        <v>0</v>
      </c>
      <c r="AC49" s="10"/>
    </row>
    <row r="50" spans="1:29">
      <c r="A50" s="49" t="s">
        <v>43</v>
      </c>
      <c r="AB50" s="8">
        <f>SUM(Q50:AA50)</f>
        <v>0</v>
      </c>
      <c r="AC50" s="10"/>
    </row>
    <row r="51" spans="1:29" s="3" customFormat="1">
      <c r="A51" s="30" t="s">
        <v>44</v>
      </c>
      <c r="B51" s="30"/>
      <c r="C51" s="30"/>
      <c r="D51" s="30"/>
      <c r="E51" s="30"/>
      <c r="F51" s="30"/>
      <c r="G51" s="30"/>
      <c r="H51" s="30"/>
      <c r="I51" s="30"/>
      <c r="J51" s="30"/>
      <c r="K51" s="30"/>
      <c r="L51" s="30"/>
      <c r="M51" s="30"/>
      <c r="N51" s="30"/>
      <c r="O51" s="30"/>
      <c r="P51" s="30"/>
      <c r="Q51" s="31">
        <f t="shared" ref="Q51:AB51" si="55">SUM(Q49:Q50)</f>
        <v>0</v>
      </c>
      <c r="R51" s="31">
        <f t="shared" si="55"/>
        <v>0</v>
      </c>
      <c r="S51" s="31">
        <f t="shared" si="55"/>
        <v>0</v>
      </c>
      <c r="T51" s="31">
        <f t="shared" si="55"/>
        <v>0</v>
      </c>
      <c r="U51" s="31">
        <f t="shared" si="55"/>
        <v>0</v>
      </c>
      <c r="V51" s="31">
        <f t="shared" si="55"/>
        <v>0</v>
      </c>
      <c r="W51" s="31">
        <f t="shared" si="55"/>
        <v>0</v>
      </c>
      <c r="X51" s="31">
        <f t="shared" si="55"/>
        <v>0</v>
      </c>
      <c r="Y51" s="31">
        <f t="shared" si="55"/>
        <v>0</v>
      </c>
      <c r="Z51" s="31">
        <f t="shared" si="55"/>
        <v>0</v>
      </c>
      <c r="AA51" s="31">
        <f t="shared" si="55"/>
        <v>0</v>
      </c>
      <c r="AB51" s="32">
        <f t="shared" si="55"/>
        <v>0</v>
      </c>
      <c r="AC51" s="10">
        <f>SUM(Q51:AA51)</f>
        <v>0</v>
      </c>
    </row>
    <row r="52" spans="1:29">
      <c r="AB52" s="8"/>
      <c r="AC52" s="10"/>
    </row>
    <row r="53" spans="1:29">
      <c r="A53" s="76" t="s">
        <v>45</v>
      </c>
      <c r="B53" s="76" t="s">
        <v>46</v>
      </c>
      <c r="C53" s="77"/>
      <c r="D53" s="77"/>
      <c r="E53" s="77"/>
      <c r="F53" s="77"/>
      <c r="G53" s="77"/>
      <c r="H53" s="77"/>
      <c r="I53" s="77"/>
      <c r="J53" s="77"/>
      <c r="K53" s="77"/>
      <c r="L53" s="77"/>
      <c r="M53" s="77"/>
      <c r="N53" s="77"/>
      <c r="O53" s="77"/>
      <c r="P53" s="77"/>
      <c r="Q53" s="78">
        <f>Q48</f>
        <v>0</v>
      </c>
      <c r="R53" s="78">
        <f t="shared" ref="R53:AA53" si="56">R48</f>
        <v>0</v>
      </c>
      <c r="S53" s="78">
        <f t="shared" si="56"/>
        <v>0</v>
      </c>
      <c r="T53" s="78">
        <f t="shared" si="56"/>
        <v>0</v>
      </c>
      <c r="U53" s="78">
        <f t="shared" si="56"/>
        <v>0</v>
      </c>
      <c r="V53" s="78">
        <f t="shared" si="56"/>
        <v>0</v>
      </c>
      <c r="W53" s="78">
        <f t="shared" si="56"/>
        <v>0</v>
      </c>
      <c r="X53" s="78">
        <f t="shared" si="56"/>
        <v>0</v>
      </c>
      <c r="Y53" s="78">
        <f t="shared" si="56"/>
        <v>0</v>
      </c>
      <c r="Z53" s="78">
        <f t="shared" si="56"/>
        <v>0</v>
      </c>
      <c r="AA53" s="78">
        <f t="shared" si="56"/>
        <v>0</v>
      </c>
      <c r="AB53" s="69" t="s">
        <v>37</v>
      </c>
      <c r="AC53" s="40"/>
    </row>
    <row r="54" spans="1:29">
      <c r="A54" s="77" t="s">
        <v>47</v>
      </c>
      <c r="B54" s="74" t="s">
        <v>48</v>
      </c>
      <c r="C54" s="77"/>
      <c r="D54" s="77"/>
      <c r="E54" s="77"/>
      <c r="F54" s="77"/>
      <c r="G54" s="77"/>
      <c r="H54" s="77"/>
      <c r="I54" s="77"/>
      <c r="J54" s="77"/>
      <c r="K54" s="77"/>
      <c r="L54" s="77"/>
      <c r="M54" s="77"/>
      <c r="N54" s="77"/>
      <c r="O54" s="77"/>
      <c r="P54" s="77"/>
      <c r="Q54" s="78"/>
      <c r="R54" s="78"/>
      <c r="S54" s="78"/>
      <c r="T54" s="78"/>
      <c r="U54" s="78"/>
      <c r="V54" s="78"/>
      <c r="W54" s="78"/>
      <c r="X54" s="78"/>
      <c r="Y54" s="78"/>
      <c r="Z54" s="78"/>
      <c r="AA54" s="78"/>
      <c r="AB54" s="70">
        <f>SUM(Q54:AA54)</f>
        <v>0</v>
      </c>
      <c r="AC54" s="10"/>
    </row>
    <row r="55" spans="1:29">
      <c r="A55" s="77" t="s">
        <v>49</v>
      </c>
      <c r="B55" s="74"/>
      <c r="C55" s="77"/>
      <c r="D55" s="77"/>
      <c r="E55" s="77"/>
      <c r="F55" s="77"/>
      <c r="G55" s="77"/>
      <c r="H55" s="77"/>
      <c r="I55" s="77"/>
      <c r="J55" s="77"/>
      <c r="K55" s="77"/>
      <c r="L55" s="77"/>
      <c r="M55" s="77"/>
      <c r="N55" s="77"/>
      <c r="O55" s="77"/>
      <c r="P55" s="77"/>
      <c r="Q55" s="78"/>
      <c r="R55" s="78"/>
      <c r="S55" s="78"/>
      <c r="T55" s="78"/>
      <c r="U55" s="78"/>
      <c r="V55" s="78"/>
      <c r="W55" s="78"/>
      <c r="X55" s="78"/>
      <c r="Y55" s="78"/>
      <c r="Z55" s="78"/>
      <c r="AA55" s="78"/>
      <c r="AB55" s="70">
        <f t="shared" ref="AB55:AB63" si="57">SUM(Q55:AA55)</f>
        <v>0</v>
      </c>
      <c r="AC55" s="10"/>
    </row>
    <row r="56" spans="1:29">
      <c r="A56" s="77" t="s">
        <v>50</v>
      </c>
      <c r="B56" s="74"/>
      <c r="C56" s="77"/>
      <c r="D56" s="77"/>
      <c r="E56" s="77"/>
      <c r="F56" s="77"/>
      <c r="G56" s="77"/>
      <c r="H56" s="77"/>
      <c r="I56" s="77"/>
      <c r="J56" s="77"/>
      <c r="K56" s="77"/>
      <c r="L56" s="77"/>
      <c r="M56" s="77"/>
      <c r="N56" s="77"/>
      <c r="O56" s="77"/>
      <c r="P56" s="77"/>
      <c r="Q56" s="78"/>
      <c r="R56" s="78"/>
      <c r="S56" s="78"/>
      <c r="T56" s="78"/>
      <c r="U56" s="78"/>
      <c r="V56" s="78"/>
      <c r="W56" s="78"/>
      <c r="X56" s="78"/>
      <c r="Y56" s="78"/>
      <c r="Z56" s="78"/>
      <c r="AA56" s="78"/>
      <c r="AB56" s="70">
        <f t="shared" si="57"/>
        <v>0</v>
      </c>
      <c r="AC56" s="10"/>
    </row>
    <row r="57" spans="1:29">
      <c r="A57" s="77" t="s">
        <v>51</v>
      </c>
      <c r="B57" s="74"/>
      <c r="C57" s="77"/>
      <c r="D57" s="77"/>
      <c r="E57" s="77"/>
      <c r="F57" s="77"/>
      <c r="G57" s="77"/>
      <c r="H57" s="77"/>
      <c r="I57" s="77"/>
      <c r="J57" s="77"/>
      <c r="K57" s="77"/>
      <c r="L57" s="77"/>
      <c r="M57" s="77"/>
      <c r="N57" s="77"/>
      <c r="O57" s="77"/>
      <c r="P57" s="77"/>
      <c r="Q57" s="78"/>
      <c r="R57" s="78"/>
      <c r="S57" s="78"/>
      <c r="T57" s="78"/>
      <c r="U57" s="78"/>
      <c r="V57" s="78"/>
      <c r="W57" s="78"/>
      <c r="X57" s="78"/>
      <c r="Y57" s="78"/>
      <c r="Z57" s="78"/>
      <c r="AA57" s="78"/>
      <c r="AB57" s="70">
        <f t="shared" si="57"/>
        <v>0</v>
      </c>
      <c r="AC57" s="10"/>
    </row>
    <row r="58" spans="1:29">
      <c r="A58" s="77" t="s">
        <v>52</v>
      </c>
      <c r="B58" s="74"/>
      <c r="C58" s="77"/>
      <c r="D58" s="77"/>
      <c r="E58" s="77"/>
      <c r="F58" s="77"/>
      <c r="G58" s="77"/>
      <c r="H58" s="77"/>
      <c r="I58" s="77"/>
      <c r="J58" s="77"/>
      <c r="K58" s="77"/>
      <c r="L58" s="77"/>
      <c r="M58" s="77"/>
      <c r="N58" s="77"/>
      <c r="O58" s="77"/>
      <c r="P58" s="77"/>
      <c r="Q58" s="78"/>
      <c r="R58" s="78"/>
      <c r="S58" s="78"/>
      <c r="T58" s="78"/>
      <c r="U58" s="78"/>
      <c r="V58" s="78"/>
      <c r="W58" s="78"/>
      <c r="X58" s="78"/>
      <c r="Y58" s="78"/>
      <c r="Z58" s="78"/>
      <c r="AA58" s="78"/>
      <c r="AB58" s="70">
        <f t="shared" si="57"/>
        <v>0</v>
      </c>
      <c r="AC58" s="10"/>
    </row>
    <row r="59" spans="1:29">
      <c r="A59" s="77" t="s">
        <v>53</v>
      </c>
      <c r="B59" s="74"/>
      <c r="C59" s="77"/>
      <c r="D59" s="77"/>
      <c r="E59" s="77"/>
      <c r="F59" s="77"/>
      <c r="G59" s="77"/>
      <c r="H59" s="77"/>
      <c r="I59" s="77"/>
      <c r="J59" s="77"/>
      <c r="K59" s="77"/>
      <c r="L59" s="77"/>
      <c r="M59" s="77"/>
      <c r="N59" s="77"/>
      <c r="O59" s="77"/>
      <c r="P59" s="77"/>
      <c r="Q59" s="78"/>
      <c r="R59" s="78"/>
      <c r="S59" s="78"/>
      <c r="T59" s="78"/>
      <c r="U59" s="78"/>
      <c r="V59" s="78"/>
      <c r="W59" s="78"/>
      <c r="X59" s="78"/>
      <c r="Y59" s="78"/>
      <c r="Z59" s="78"/>
      <c r="AA59" s="78"/>
      <c r="AB59" s="70">
        <f t="shared" si="57"/>
        <v>0</v>
      </c>
      <c r="AC59" s="10"/>
    </row>
    <row r="60" spans="1:29">
      <c r="A60" s="77" t="s">
        <v>54</v>
      </c>
      <c r="B60" s="74"/>
      <c r="C60" s="77"/>
      <c r="D60" s="77"/>
      <c r="E60" s="77"/>
      <c r="F60" s="77"/>
      <c r="G60" s="77"/>
      <c r="H60" s="77"/>
      <c r="I60" s="77"/>
      <c r="J60" s="77"/>
      <c r="K60" s="77"/>
      <c r="L60" s="77"/>
      <c r="M60" s="77"/>
      <c r="N60" s="77"/>
      <c r="O60" s="77"/>
      <c r="P60" s="77"/>
      <c r="Q60" s="78"/>
      <c r="R60" s="78"/>
      <c r="S60" s="78"/>
      <c r="T60" s="78"/>
      <c r="U60" s="78"/>
      <c r="V60" s="78"/>
      <c r="W60" s="78"/>
      <c r="X60" s="78"/>
      <c r="Y60" s="78"/>
      <c r="Z60" s="78"/>
      <c r="AA60" s="78"/>
      <c r="AB60" s="70">
        <f t="shared" si="57"/>
        <v>0</v>
      </c>
      <c r="AC60" s="10"/>
    </row>
    <row r="61" spans="1:29">
      <c r="A61" s="77" t="s">
        <v>55</v>
      </c>
      <c r="B61" s="74"/>
      <c r="C61" s="77"/>
      <c r="D61" s="77"/>
      <c r="E61" s="77"/>
      <c r="F61" s="77"/>
      <c r="G61" s="77"/>
      <c r="H61" s="77"/>
      <c r="I61" s="77"/>
      <c r="J61" s="77"/>
      <c r="K61" s="77"/>
      <c r="L61" s="77"/>
      <c r="M61" s="77"/>
      <c r="N61" s="77"/>
      <c r="O61" s="77"/>
      <c r="P61" s="77"/>
      <c r="Q61" s="78"/>
      <c r="R61" s="78"/>
      <c r="S61" s="78"/>
      <c r="T61" s="78"/>
      <c r="U61" s="78"/>
      <c r="V61" s="78"/>
      <c r="W61" s="78"/>
      <c r="X61" s="78"/>
      <c r="Y61" s="78"/>
      <c r="Z61" s="78"/>
      <c r="AA61" s="78"/>
      <c r="AB61" s="70">
        <f t="shared" si="57"/>
        <v>0</v>
      </c>
      <c r="AC61" s="10"/>
    </row>
    <row r="62" spans="1:29">
      <c r="A62" s="77" t="s">
        <v>56</v>
      </c>
      <c r="B62" s="74"/>
      <c r="C62" s="77"/>
      <c r="D62" s="77"/>
      <c r="E62" s="77"/>
      <c r="F62" s="77"/>
      <c r="G62" s="77"/>
      <c r="H62" s="77"/>
      <c r="I62" s="77"/>
      <c r="J62" s="77"/>
      <c r="K62" s="77"/>
      <c r="L62" s="77"/>
      <c r="M62" s="77"/>
      <c r="N62" s="77"/>
      <c r="O62" s="77"/>
      <c r="P62" s="77"/>
      <c r="Q62" s="78"/>
      <c r="R62" s="78"/>
      <c r="S62" s="78"/>
      <c r="T62" s="78"/>
      <c r="U62" s="78"/>
      <c r="V62" s="78"/>
      <c r="W62" s="78"/>
      <c r="X62" s="78"/>
      <c r="Y62" s="78"/>
      <c r="Z62" s="78"/>
      <c r="AA62" s="78"/>
      <c r="AB62" s="70">
        <f t="shared" si="57"/>
        <v>0</v>
      </c>
      <c r="AC62" s="10"/>
    </row>
    <row r="63" spans="1:29">
      <c r="A63" s="77" t="s">
        <v>57</v>
      </c>
      <c r="B63" s="74"/>
      <c r="C63" s="77"/>
      <c r="D63" s="77"/>
      <c r="E63" s="77"/>
      <c r="F63" s="77"/>
      <c r="G63" s="77"/>
      <c r="H63" s="77"/>
      <c r="I63" s="77"/>
      <c r="J63" s="77"/>
      <c r="K63" s="77"/>
      <c r="L63" s="77"/>
      <c r="M63" s="77"/>
      <c r="N63" s="77"/>
      <c r="O63" s="77"/>
      <c r="P63" s="77"/>
      <c r="Q63" s="78"/>
      <c r="R63" s="78"/>
      <c r="S63" s="78"/>
      <c r="T63" s="78"/>
      <c r="U63" s="78"/>
      <c r="V63" s="78"/>
      <c r="W63" s="78"/>
      <c r="X63" s="78"/>
      <c r="Y63" s="78"/>
      <c r="Z63" s="78"/>
      <c r="AA63" s="78"/>
      <c r="AB63" s="70">
        <f t="shared" si="57"/>
        <v>0</v>
      </c>
      <c r="AC63" s="10"/>
    </row>
    <row r="64" spans="1:29">
      <c r="A64" s="77" t="s">
        <v>58</v>
      </c>
      <c r="B64" s="74"/>
      <c r="C64" s="77"/>
      <c r="D64" s="77"/>
      <c r="E64" s="77"/>
      <c r="F64" s="77"/>
      <c r="G64" s="77"/>
      <c r="H64" s="77"/>
      <c r="I64" s="77"/>
      <c r="J64" s="77"/>
      <c r="K64" s="77"/>
      <c r="L64" s="77"/>
      <c r="M64" s="77"/>
      <c r="N64" s="77"/>
      <c r="O64" s="77"/>
      <c r="P64" s="77"/>
      <c r="Q64" s="78"/>
      <c r="R64" s="78"/>
      <c r="S64" s="78"/>
      <c r="T64" s="78"/>
      <c r="U64" s="78"/>
      <c r="V64" s="78"/>
      <c r="W64" s="78"/>
      <c r="X64" s="78"/>
      <c r="Y64" s="78"/>
      <c r="Z64" s="78"/>
      <c r="AA64" s="78"/>
      <c r="AB64" s="70">
        <f>SUM(Q64:AA64)</f>
        <v>0</v>
      </c>
      <c r="AC64" s="10"/>
    </row>
    <row r="65" spans="1:29" s="3" customFormat="1">
      <c r="A65" s="79" t="s">
        <v>59</v>
      </c>
      <c r="B65" s="79"/>
      <c r="C65" s="79"/>
      <c r="D65" s="79"/>
      <c r="E65" s="79"/>
      <c r="F65" s="79"/>
      <c r="G65" s="79"/>
      <c r="H65" s="79"/>
      <c r="I65" s="79"/>
      <c r="J65" s="79"/>
      <c r="K65" s="79"/>
      <c r="L65" s="79"/>
      <c r="M65" s="79"/>
      <c r="N65" s="79"/>
      <c r="O65" s="79"/>
      <c r="P65" s="79"/>
      <c r="Q65" s="80">
        <f t="shared" ref="Q65:AA65" si="58">SUM(Q54:Q64)</f>
        <v>0</v>
      </c>
      <c r="R65" s="80">
        <f t="shared" si="58"/>
        <v>0</v>
      </c>
      <c r="S65" s="80">
        <f t="shared" si="58"/>
        <v>0</v>
      </c>
      <c r="T65" s="80">
        <f>SUM(T54:T64)</f>
        <v>0</v>
      </c>
      <c r="U65" s="80">
        <f t="shared" si="58"/>
        <v>0</v>
      </c>
      <c r="V65" s="80">
        <f t="shared" si="58"/>
        <v>0</v>
      </c>
      <c r="W65" s="80">
        <f t="shared" si="58"/>
        <v>0</v>
      </c>
      <c r="X65" s="80">
        <f t="shared" si="58"/>
        <v>0</v>
      </c>
      <c r="Y65" s="80">
        <f t="shared" si="58"/>
        <v>0</v>
      </c>
      <c r="Z65" s="80">
        <f t="shared" si="58"/>
        <v>0</v>
      </c>
      <c r="AA65" s="80">
        <f t="shared" si="58"/>
        <v>0</v>
      </c>
      <c r="AB65" s="81">
        <f>SUM(AB54:AB64)</f>
        <v>0</v>
      </c>
      <c r="AC65" s="10">
        <f>SUM(Q65:AA65)</f>
        <v>0</v>
      </c>
    </row>
    <row r="66" spans="1:29" s="3" customFormat="1">
      <c r="Q66" s="9"/>
      <c r="R66" s="9"/>
      <c r="S66" s="9"/>
      <c r="T66" s="9"/>
      <c r="U66" s="9"/>
      <c r="V66" s="9"/>
      <c r="W66" s="9"/>
      <c r="X66" s="9"/>
      <c r="Y66" s="9"/>
      <c r="Z66" s="9"/>
      <c r="AA66" s="9"/>
      <c r="AB66" s="10"/>
      <c r="AC66" s="10"/>
    </row>
    <row r="67" spans="1:29" s="3" customFormat="1">
      <c r="A67" s="38" t="s">
        <v>60</v>
      </c>
      <c r="B67" s="61"/>
      <c r="Q67" s="1">
        <f>Q53</f>
        <v>0</v>
      </c>
      <c r="R67" s="1">
        <f t="shared" ref="R67:AA67" si="59">R53</f>
        <v>0</v>
      </c>
      <c r="S67" s="1">
        <f t="shared" si="59"/>
        <v>0</v>
      </c>
      <c r="T67" s="1">
        <f t="shared" si="59"/>
        <v>0</v>
      </c>
      <c r="U67" s="1">
        <f t="shared" si="59"/>
        <v>0</v>
      </c>
      <c r="V67" s="1">
        <f t="shared" si="59"/>
        <v>0</v>
      </c>
      <c r="W67" s="1">
        <f t="shared" si="59"/>
        <v>0</v>
      </c>
      <c r="X67" s="1">
        <f t="shared" si="59"/>
        <v>0</v>
      </c>
      <c r="Y67" s="1">
        <f t="shared" si="59"/>
        <v>0</v>
      </c>
      <c r="Z67" s="1">
        <f t="shared" si="59"/>
        <v>0</v>
      </c>
      <c r="AA67" s="1">
        <f t="shared" si="59"/>
        <v>0</v>
      </c>
      <c r="AB67" s="18" t="s">
        <v>37</v>
      </c>
      <c r="AC67" s="40"/>
    </row>
    <row r="68" spans="1:29" s="11" customFormat="1">
      <c r="A68" s="11" t="s">
        <v>61</v>
      </c>
      <c r="Q68" s="22"/>
      <c r="R68" s="1"/>
      <c r="S68" s="1"/>
      <c r="T68" s="1"/>
      <c r="U68" s="1"/>
      <c r="V68" s="1"/>
      <c r="W68" s="1"/>
      <c r="X68" s="1"/>
      <c r="Y68" s="1"/>
      <c r="Z68" s="1"/>
      <c r="AA68" s="1"/>
      <c r="AB68" s="10">
        <f>SUM(Q68:AA68)</f>
        <v>0</v>
      </c>
      <c r="AC68" s="10"/>
    </row>
    <row r="69" spans="1:29" s="11" customFormat="1">
      <c r="A69" s="11" t="s">
        <v>62</v>
      </c>
      <c r="B69" s="19" t="s">
        <v>63</v>
      </c>
      <c r="Q69" s="22"/>
      <c r="R69" s="1"/>
      <c r="S69" s="1"/>
      <c r="T69" s="1"/>
      <c r="U69" s="1"/>
      <c r="V69" s="1"/>
      <c r="W69" s="1"/>
      <c r="X69" s="1"/>
      <c r="Y69" s="1"/>
      <c r="Z69" s="1"/>
      <c r="AA69" s="1"/>
      <c r="AB69" s="10">
        <f>SUM(Q69:AA69)</f>
        <v>0</v>
      </c>
      <c r="AC69" s="10"/>
    </row>
    <row r="70" spans="1:29" s="3" customFormat="1">
      <c r="A70" s="30" t="s">
        <v>64</v>
      </c>
      <c r="B70" s="30"/>
      <c r="C70" s="30"/>
      <c r="D70" s="30"/>
      <c r="E70" s="30"/>
      <c r="F70" s="30"/>
      <c r="G70" s="30"/>
      <c r="H70" s="30"/>
      <c r="I70" s="30"/>
      <c r="J70" s="30"/>
      <c r="K70" s="30"/>
      <c r="L70" s="30"/>
      <c r="M70" s="30"/>
      <c r="N70" s="30"/>
      <c r="O70" s="30"/>
      <c r="P70" s="30"/>
      <c r="Q70" s="31">
        <f t="shared" ref="Q70:AB70" si="60">SUM(Q68:Q69)</f>
        <v>0</v>
      </c>
      <c r="R70" s="31">
        <f t="shared" si="60"/>
        <v>0</v>
      </c>
      <c r="S70" s="31">
        <f t="shared" si="60"/>
        <v>0</v>
      </c>
      <c r="T70" s="31">
        <f t="shared" si="60"/>
        <v>0</v>
      </c>
      <c r="U70" s="31">
        <f t="shared" si="60"/>
        <v>0</v>
      </c>
      <c r="V70" s="31">
        <f t="shared" si="60"/>
        <v>0</v>
      </c>
      <c r="W70" s="31">
        <f t="shared" si="60"/>
        <v>0</v>
      </c>
      <c r="X70" s="31">
        <f t="shared" si="60"/>
        <v>0</v>
      </c>
      <c r="Y70" s="31">
        <f t="shared" si="60"/>
        <v>0</v>
      </c>
      <c r="Z70" s="31">
        <f t="shared" si="60"/>
        <v>0</v>
      </c>
      <c r="AA70" s="31">
        <f t="shared" si="60"/>
        <v>0</v>
      </c>
      <c r="AB70" s="32">
        <f t="shared" si="60"/>
        <v>0</v>
      </c>
      <c r="AC70" s="10">
        <f>SUM(Q70:AA70)</f>
        <v>0</v>
      </c>
    </row>
    <row r="71" spans="1:29" s="11" customFormat="1">
      <c r="Q71" s="14"/>
      <c r="R71" s="14"/>
      <c r="S71" s="14"/>
      <c r="T71" s="14"/>
      <c r="U71" s="14"/>
      <c r="V71" s="14"/>
      <c r="W71" s="14"/>
      <c r="X71" s="14"/>
      <c r="Y71" s="14"/>
      <c r="Z71" s="14"/>
      <c r="AA71" s="14"/>
      <c r="AB71" s="15"/>
      <c r="AC71" s="13"/>
    </row>
    <row r="72" spans="1:29">
      <c r="A72" s="66" t="s">
        <v>65</v>
      </c>
      <c r="B72" s="66" t="s">
        <v>66</v>
      </c>
      <c r="C72" s="67"/>
      <c r="D72" s="67"/>
      <c r="E72" s="67"/>
      <c r="F72" s="67"/>
      <c r="G72" s="67"/>
      <c r="H72" s="67"/>
      <c r="I72" s="67"/>
      <c r="J72" s="67"/>
      <c r="K72" s="67"/>
      <c r="L72" s="67"/>
      <c r="M72" s="67"/>
      <c r="N72" s="67"/>
      <c r="O72" s="67"/>
      <c r="P72" s="67"/>
      <c r="Q72" s="68">
        <f>Q67</f>
        <v>0</v>
      </c>
      <c r="R72" s="68">
        <f t="shared" ref="R72:AA72" si="61">R67</f>
        <v>0</v>
      </c>
      <c r="S72" s="68">
        <f t="shared" si="61"/>
        <v>0</v>
      </c>
      <c r="T72" s="68">
        <f t="shared" si="61"/>
        <v>0</v>
      </c>
      <c r="U72" s="68">
        <f t="shared" si="61"/>
        <v>0</v>
      </c>
      <c r="V72" s="68">
        <f t="shared" si="61"/>
        <v>0</v>
      </c>
      <c r="W72" s="68">
        <f t="shared" si="61"/>
        <v>0</v>
      </c>
      <c r="X72" s="68">
        <f t="shared" si="61"/>
        <v>0</v>
      </c>
      <c r="Y72" s="68">
        <f t="shared" si="61"/>
        <v>0</v>
      </c>
      <c r="Z72" s="68">
        <f t="shared" si="61"/>
        <v>0</v>
      </c>
      <c r="AA72" s="68">
        <f t="shared" si="61"/>
        <v>0</v>
      </c>
      <c r="AB72" s="69" t="s">
        <v>37</v>
      </c>
      <c r="AC72" s="41"/>
    </row>
    <row r="73" spans="1:29">
      <c r="A73" s="67" t="s">
        <v>67</v>
      </c>
      <c r="B73" s="67"/>
      <c r="C73" s="67"/>
      <c r="D73" s="67"/>
      <c r="E73" s="67"/>
      <c r="F73" s="67"/>
      <c r="G73" s="67"/>
      <c r="H73" s="67"/>
      <c r="I73" s="67"/>
      <c r="J73" s="67"/>
      <c r="K73" s="67"/>
      <c r="L73" s="67"/>
      <c r="M73" s="67"/>
      <c r="N73" s="67"/>
      <c r="O73" s="67"/>
      <c r="P73" s="67"/>
      <c r="Q73" s="68"/>
      <c r="R73" s="68"/>
      <c r="S73" s="68"/>
      <c r="T73" s="68"/>
      <c r="U73" s="68"/>
      <c r="V73" s="68"/>
      <c r="W73" s="68"/>
      <c r="X73" s="68"/>
      <c r="Y73" s="68"/>
      <c r="Z73" s="68"/>
      <c r="AA73" s="68"/>
      <c r="AB73" s="70">
        <f>SUM(Q73:AA73)</f>
        <v>0</v>
      </c>
      <c r="AC73" s="42"/>
    </row>
    <row r="74" spans="1:29">
      <c r="A74" s="67" t="s">
        <v>68</v>
      </c>
      <c r="B74" s="67"/>
      <c r="C74" s="67"/>
      <c r="D74" s="67"/>
      <c r="E74" s="67"/>
      <c r="F74" s="67"/>
      <c r="G74" s="67"/>
      <c r="H74" s="67"/>
      <c r="I74" s="67"/>
      <c r="J74" s="67"/>
      <c r="K74" s="67"/>
      <c r="L74" s="67"/>
      <c r="M74" s="67"/>
      <c r="N74" s="67"/>
      <c r="O74" s="67"/>
      <c r="P74" s="67"/>
      <c r="Q74" s="68"/>
      <c r="R74" s="68"/>
      <c r="S74" s="68"/>
      <c r="T74" s="68"/>
      <c r="U74" s="68"/>
      <c r="V74" s="68"/>
      <c r="W74" s="68"/>
      <c r="X74" s="68"/>
      <c r="Y74" s="68"/>
      <c r="Z74" s="68"/>
      <c r="AA74" s="68"/>
      <c r="AB74" s="70">
        <f t="shared" ref="AB74:AB77" si="62">SUM(Q74:AA74)</f>
        <v>0</v>
      </c>
      <c r="AC74" s="42"/>
    </row>
    <row r="75" spans="1:29">
      <c r="A75" s="67" t="s">
        <v>69</v>
      </c>
      <c r="B75" s="67"/>
      <c r="C75" s="67"/>
      <c r="D75" s="67"/>
      <c r="E75" s="67"/>
      <c r="F75" s="67"/>
      <c r="G75" s="67"/>
      <c r="H75" s="67"/>
      <c r="I75" s="67"/>
      <c r="J75" s="67"/>
      <c r="K75" s="67"/>
      <c r="L75" s="67"/>
      <c r="M75" s="67"/>
      <c r="N75" s="67"/>
      <c r="O75" s="67"/>
      <c r="P75" s="67"/>
      <c r="Q75" s="68"/>
      <c r="R75" s="68"/>
      <c r="S75" s="68"/>
      <c r="T75" s="68"/>
      <c r="U75" s="68"/>
      <c r="V75" s="68"/>
      <c r="W75" s="68"/>
      <c r="X75" s="68"/>
      <c r="Y75" s="68"/>
      <c r="Z75" s="68"/>
      <c r="AA75" s="68"/>
      <c r="AB75" s="70">
        <f t="shared" si="62"/>
        <v>0</v>
      </c>
      <c r="AC75" s="42"/>
    </row>
    <row r="76" spans="1:29">
      <c r="A76" s="67" t="s">
        <v>70</v>
      </c>
      <c r="B76" s="67"/>
      <c r="C76" s="67"/>
      <c r="D76" s="67"/>
      <c r="E76" s="67"/>
      <c r="F76" s="67"/>
      <c r="G76" s="67"/>
      <c r="H76" s="67"/>
      <c r="I76" s="67"/>
      <c r="J76" s="67"/>
      <c r="K76" s="67"/>
      <c r="L76" s="67"/>
      <c r="M76" s="67"/>
      <c r="N76" s="67"/>
      <c r="O76" s="67"/>
      <c r="P76" s="67"/>
      <c r="Q76" s="68"/>
      <c r="R76" s="68"/>
      <c r="S76" s="68"/>
      <c r="T76" s="68"/>
      <c r="U76" s="68"/>
      <c r="V76" s="68"/>
      <c r="W76" s="68"/>
      <c r="X76" s="68"/>
      <c r="Y76" s="68"/>
      <c r="Z76" s="68"/>
      <c r="AA76" s="68"/>
      <c r="AB76" s="70">
        <f t="shared" si="62"/>
        <v>0</v>
      </c>
      <c r="AC76" s="42"/>
    </row>
    <row r="77" spans="1:29">
      <c r="A77" s="67" t="s">
        <v>71</v>
      </c>
      <c r="B77" s="67"/>
      <c r="C77" s="67"/>
      <c r="D77" s="67"/>
      <c r="E77" s="67"/>
      <c r="F77" s="67"/>
      <c r="G77" s="67"/>
      <c r="H77" s="67"/>
      <c r="I77" s="67"/>
      <c r="J77" s="67"/>
      <c r="K77" s="67"/>
      <c r="L77" s="67"/>
      <c r="M77" s="67"/>
      <c r="N77" s="67"/>
      <c r="O77" s="67"/>
      <c r="P77" s="67"/>
      <c r="Q77" s="68"/>
      <c r="R77" s="68"/>
      <c r="S77" s="68"/>
      <c r="T77" s="68"/>
      <c r="U77" s="68"/>
      <c r="V77" s="68"/>
      <c r="W77" s="68"/>
      <c r="X77" s="68"/>
      <c r="Y77" s="68"/>
      <c r="Z77" s="68"/>
      <c r="AA77" s="68"/>
      <c r="AB77" s="70">
        <f t="shared" si="62"/>
        <v>0</v>
      </c>
      <c r="AC77" s="42"/>
    </row>
    <row r="78" spans="1:29" s="3" customFormat="1">
      <c r="A78" s="71" t="s">
        <v>72</v>
      </c>
      <c r="B78" s="71"/>
      <c r="C78" s="71"/>
      <c r="D78" s="71"/>
      <c r="E78" s="71"/>
      <c r="F78" s="71"/>
      <c r="G78" s="71"/>
      <c r="H78" s="71"/>
      <c r="I78" s="71"/>
      <c r="J78" s="71"/>
      <c r="K78" s="71"/>
      <c r="L78" s="71"/>
      <c r="M78" s="71"/>
      <c r="N78" s="71"/>
      <c r="O78" s="71"/>
      <c r="P78" s="71"/>
      <c r="Q78" s="72">
        <f t="shared" ref="Q78:AB78" si="63">SUM(Q73:Q77)</f>
        <v>0</v>
      </c>
      <c r="R78" s="72">
        <f t="shared" si="63"/>
        <v>0</v>
      </c>
      <c r="S78" s="72">
        <f t="shared" si="63"/>
        <v>0</v>
      </c>
      <c r="T78" s="72">
        <f t="shared" si="63"/>
        <v>0</v>
      </c>
      <c r="U78" s="72">
        <f t="shared" si="63"/>
        <v>0</v>
      </c>
      <c r="V78" s="72">
        <f t="shared" si="63"/>
        <v>0</v>
      </c>
      <c r="W78" s="72">
        <f t="shared" si="63"/>
        <v>0</v>
      </c>
      <c r="X78" s="72">
        <f t="shared" si="63"/>
        <v>0</v>
      </c>
      <c r="Y78" s="72">
        <f t="shared" si="63"/>
        <v>0</v>
      </c>
      <c r="Z78" s="72">
        <f t="shared" si="63"/>
        <v>0</v>
      </c>
      <c r="AA78" s="72">
        <f t="shared" si="63"/>
        <v>0</v>
      </c>
      <c r="AB78" s="73">
        <f t="shared" si="63"/>
        <v>0</v>
      </c>
      <c r="AC78" s="10">
        <f>SUM(Q78:AA78)</f>
        <v>0</v>
      </c>
    </row>
    <row r="79" spans="1:29">
      <c r="A79" s="74" t="s">
        <v>73</v>
      </c>
      <c r="B79" s="75"/>
      <c r="C79" s="67"/>
      <c r="D79" s="67"/>
      <c r="E79" s="67"/>
      <c r="F79" s="67"/>
      <c r="G79" s="67"/>
      <c r="H79" s="67"/>
      <c r="I79" s="67"/>
      <c r="J79" s="67"/>
      <c r="K79" s="67"/>
      <c r="L79" s="67"/>
      <c r="M79" s="67"/>
      <c r="N79" s="67"/>
      <c r="O79" s="67"/>
      <c r="P79" s="67"/>
      <c r="Q79" s="68"/>
      <c r="R79" s="68"/>
      <c r="S79" s="68"/>
      <c r="T79" s="68"/>
      <c r="U79" s="68"/>
      <c r="V79" s="68"/>
      <c r="W79" s="68"/>
      <c r="X79" s="68"/>
      <c r="Y79" s="68"/>
      <c r="Z79" s="68"/>
      <c r="AA79" s="68"/>
      <c r="AB79" s="70"/>
      <c r="AC79" s="42"/>
    </row>
    <row r="80" spans="1:29">
      <c r="AB80" s="8"/>
      <c r="AC80" s="10"/>
    </row>
    <row r="81" spans="1:29">
      <c r="A81" s="3" t="s">
        <v>74</v>
      </c>
      <c r="Q81" s="1">
        <f>Q72</f>
        <v>0</v>
      </c>
      <c r="R81" s="1">
        <f t="shared" ref="R81:AA81" si="64">R72</f>
        <v>0</v>
      </c>
      <c r="S81" s="1">
        <f t="shared" si="64"/>
        <v>0</v>
      </c>
      <c r="T81" s="1">
        <f t="shared" si="64"/>
        <v>0</v>
      </c>
      <c r="U81" s="1">
        <f t="shared" si="64"/>
        <v>0</v>
      </c>
      <c r="V81" s="1">
        <f t="shared" si="64"/>
        <v>0</v>
      </c>
      <c r="W81" s="1">
        <f t="shared" si="64"/>
        <v>0</v>
      </c>
      <c r="X81" s="1">
        <f t="shared" si="64"/>
        <v>0</v>
      </c>
      <c r="Y81" s="1">
        <f t="shared" si="64"/>
        <v>0</v>
      </c>
      <c r="Z81" s="1">
        <f t="shared" si="64"/>
        <v>0</v>
      </c>
      <c r="AA81" s="1">
        <f t="shared" si="64"/>
        <v>0</v>
      </c>
      <c r="AB81" s="18" t="s">
        <v>37</v>
      </c>
      <c r="AC81" s="40"/>
    </row>
    <row r="82" spans="1:29">
      <c r="A82" s="49" t="s">
        <v>75</v>
      </c>
      <c r="B82" s="49" t="s">
        <v>76</v>
      </c>
      <c r="AB82" s="8">
        <f>SUM(Q82:AA82)</f>
        <v>0</v>
      </c>
      <c r="AC82" s="10"/>
    </row>
    <row r="83" spans="1:29">
      <c r="A83" s="49" t="s">
        <v>77</v>
      </c>
      <c r="AB83" s="8">
        <f t="shared" ref="AB83:AB90" si="65">SUM(Q83:AA83)</f>
        <v>0</v>
      </c>
      <c r="AC83" s="10"/>
    </row>
    <row r="84" spans="1:29">
      <c r="A84" s="49" t="s">
        <v>78</v>
      </c>
      <c r="AB84" s="8">
        <f t="shared" si="65"/>
        <v>0</v>
      </c>
      <c r="AC84" s="10"/>
    </row>
    <row r="85" spans="1:29">
      <c r="A85" s="49" t="s">
        <v>79</v>
      </c>
      <c r="B85" s="62" t="s">
        <v>80</v>
      </c>
      <c r="AB85" s="8">
        <f t="shared" si="65"/>
        <v>0</v>
      </c>
      <c r="AC85" s="10"/>
    </row>
    <row r="86" spans="1:29">
      <c r="A86" s="49" t="s">
        <v>81</v>
      </c>
      <c r="AB86" s="8">
        <f t="shared" si="65"/>
        <v>0</v>
      </c>
      <c r="AC86" s="10"/>
    </row>
    <row r="87" spans="1:29">
      <c r="A87" s="109" t="s">
        <v>82</v>
      </c>
      <c r="B87" s="109"/>
      <c r="C87" s="109"/>
      <c r="D87" s="109"/>
      <c r="E87" s="109"/>
      <c r="F87" s="109"/>
      <c r="G87" s="109"/>
      <c r="H87" s="109"/>
      <c r="I87" s="109"/>
      <c r="J87" s="109"/>
      <c r="K87" s="109"/>
      <c r="L87" s="109"/>
      <c r="M87" s="109"/>
      <c r="N87" s="109"/>
      <c r="O87" s="109"/>
      <c r="P87" s="109"/>
      <c r="Q87" s="110"/>
      <c r="R87" s="110"/>
      <c r="S87" s="110"/>
      <c r="T87" s="110"/>
      <c r="U87" s="110"/>
      <c r="V87" s="110"/>
      <c r="W87" s="110"/>
      <c r="X87" s="110"/>
      <c r="Y87" s="110"/>
      <c r="Z87" s="110"/>
      <c r="AA87" s="110"/>
      <c r="AB87" s="8">
        <f t="shared" si="65"/>
        <v>0</v>
      </c>
      <c r="AC87" s="10"/>
    </row>
    <row r="88" spans="1:29">
      <c r="A88" s="77" t="s">
        <v>83</v>
      </c>
      <c r="B88" s="77"/>
      <c r="C88" s="77"/>
      <c r="D88" s="77"/>
      <c r="E88" s="77"/>
      <c r="F88" s="77"/>
      <c r="G88" s="77"/>
      <c r="H88" s="77"/>
      <c r="I88" s="77"/>
      <c r="J88" s="77"/>
      <c r="K88" s="77"/>
      <c r="L88" s="77"/>
      <c r="M88" s="77"/>
      <c r="N88" s="77"/>
      <c r="O88" s="77"/>
      <c r="P88" s="77"/>
      <c r="Q88" s="78"/>
      <c r="R88" s="78"/>
      <c r="S88" s="78"/>
      <c r="T88" s="78"/>
      <c r="U88" s="78"/>
      <c r="V88" s="78"/>
      <c r="W88" s="78"/>
      <c r="X88" s="78"/>
      <c r="Y88" s="78"/>
      <c r="Z88" s="78"/>
      <c r="AA88" s="78"/>
      <c r="AB88" s="8">
        <f t="shared" si="65"/>
        <v>0</v>
      </c>
      <c r="AC88" s="10"/>
    </row>
    <row r="89" spans="1:29">
      <c r="A89" s="49" t="s">
        <v>84</v>
      </c>
      <c r="AB89" s="8">
        <f t="shared" si="65"/>
        <v>0</v>
      </c>
      <c r="AC89" s="10"/>
    </row>
    <row r="90" spans="1:29">
      <c r="A90" s="77" t="s">
        <v>85</v>
      </c>
      <c r="B90" s="74"/>
      <c r="C90" s="77" t="s">
        <v>86</v>
      </c>
      <c r="D90" s="82">
        <v>1925</v>
      </c>
      <c r="E90" s="77" t="s">
        <v>87</v>
      </c>
      <c r="F90" s="94"/>
      <c r="G90" s="93"/>
      <c r="H90" s="94"/>
      <c r="I90" s="93"/>
      <c r="J90" s="94"/>
      <c r="K90" s="94"/>
      <c r="L90" s="94"/>
      <c r="M90" s="94"/>
      <c r="N90" s="94"/>
      <c r="O90" s="94"/>
      <c r="P90" s="94"/>
      <c r="Q90" s="83">
        <f>ROUND(F90*D90,0)</f>
        <v>0</v>
      </c>
      <c r="R90" s="83">
        <f>ROUND(IF($B$6&gt;=R$10,G90*$D$90*$B$5^(R$10-1),0),0)</f>
        <v>0</v>
      </c>
      <c r="S90" s="83">
        <f>ROUND(IF($B$6&gt;=S$10,H90*$D$90*$B$5^(S$10-1),0),0)</f>
        <v>0</v>
      </c>
      <c r="T90" s="83">
        <f>ROUND(IF($B$6&gt;=T$10,I90*$D$90*$B$5^(T$10-1),0),0)</f>
        <v>0</v>
      </c>
      <c r="U90" s="83">
        <f>ROUND(IF($B$6&gt;=U$10,J90*$D$90*$B$5^(U$10-1),0),0)</f>
        <v>0</v>
      </c>
      <c r="V90" s="83">
        <f t="shared" ref="V90:AA90" si="66">ROUND(IF($B$6&gt;=V$10,K90*$D$90*$B$5^(V$10-1),0),0)</f>
        <v>0</v>
      </c>
      <c r="W90" s="83">
        <f t="shared" si="66"/>
        <v>0</v>
      </c>
      <c r="X90" s="83">
        <f t="shared" si="66"/>
        <v>0</v>
      </c>
      <c r="Y90" s="83">
        <f t="shared" si="66"/>
        <v>0</v>
      </c>
      <c r="Z90" s="83">
        <f t="shared" si="66"/>
        <v>0</v>
      </c>
      <c r="AA90" s="83">
        <f t="shared" si="66"/>
        <v>0</v>
      </c>
      <c r="AB90" s="8">
        <f t="shared" si="65"/>
        <v>0</v>
      </c>
      <c r="AC90" s="10"/>
    </row>
    <row r="91" spans="1:29" s="3" customFormat="1">
      <c r="A91" s="30" t="s">
        <v>88</v>
      </c>
      <c r="B91" s="30"/>
      <c r="C91" s="30"/>
      <c r="D91" s="30"/>
      <c r="E91" s="30"/>
      <c r="F91" s="30"/>
      <c r="G91" s="30"/>
      <c r="H91" s="30"/>
      <c r="I91" s="30"/>
      <c r="J91" s="30"/>
      <c r="K91" s="30"/>
      <c r="L91" s="30"/>
      <c r="M91" s="30"/>
      <c r="N91" s="30"/>
      <c r="O91" s="30"/>
      <c r="P91" s="30"/>
      <c r="Q91" s="31">
        <f t="shared" ref="Q91:AB91" si="67">SUM(Q82:Q90)</f>
        <v>0</v>
      </c>
      <c r="R91" s="31">
        <f t="shared" si="67"/>
        <v>0</v>
      </c>
      <c r="S91" s="31">
        <f t="shared" si="67"/>
        <v>0</v>
      </c>
      <c r="T91" s="31">
        <f t="shared" si="67"/>
        <v>0</v>
      </c>
      <c r="U91" s="31">
        <f t="shared" si="67"/>
        <v>0</v>
      </c>
      <c r="V91" s="31">
        <f t="shared" si="67"/>
        <v>0</v>
      </c>
      <c r="W91" s="31">
        <f t="shared" si="67"/>
        <v>0</v>
      </c>
      <c r="X91" s="31">
        <f t="shared" si="67"/>
        <v>0</v>
      </c>
      <c r="Y91" s="31">
        <f t="shared" si="67"/>
        <v>0</v>
      </c>
      <c r="Z91" s="31">
        <f t="shared" si="67"/>
        <v>0</v>
      </c>
      <c r="AA91" s="31">
        <f t="shared" si="67"/>
        <v>0</v>
      </c>
      <c r="AB91" s="32">
        <f t="shared" si="67"/>
        <v>0</v>
      </c>
      <c r="AC91" s="10">
        <f>SUM(Q91:AA91)</f>
        <v>0</v>
      </c>
    </row>
    <row r="92" spans="1:29">
      <c r="AB92" s="8"/>
      <c r="AC92" s="10"/>
    </row>
    <row r="93" spans="1:29">
      <c r="A93" s="66" t="s">
        <v>89</v>
      </c>
      <c r="B93" s="66" t="s">
        <v>90</v>
      </c>
      <c r="C93" s="77"/>
      <c r="D93" s="77"/>
      <c r="E93" s="77"/>
      <c r="F93" s="77"/>
      <c r="G93" s="77"/>
      <c r="H93" s="77"/>
      <c r="I93" s="77"/>
      <c r="J93" s="77"/>
      <c r="K93" s="77"/>
      <c r="L93" s="77"/>
      <c r="M93" s="77"/>
      <c r="N93" s="77"/>
      <c r="O93" s="77"/>
      <c r="P93" s="77"/>
      <c r="Q93" s="78">
        <f>Q81</f>
        <v>0</v>
      </c>
      <c r="R93" s="78">
        <f t="shared" ref="R93:AA93" si="68">R81</f>
        <v>0</v>
      </c>
      <c r="S93" s="78">
        <f t="shared" si="68"/>
        <v>0</v>
      </c>
      <c r="T93" s="78">
        <f t="shared" si="68"/>
        <v>0</v>
      </c>
      <c r="U93" s="78">
        <f t="shared" si="68"/>
        <v>0</v>
      </c>
      <c r="V93" s="78">
        <f t="shared" si="68"/>
        <v>0</v>
      </c>
      <c r="W93" s="78">
        <f t="shared" si="68"/>
        <v>0</v>
      </c>
      <c r="X93" s="78">
        <f t="shared" si="68"/>
        <v>0</v>
      </c>
      <c r="Y93" s="78">
        <f t="shared" si="68"/>
        <v>0</v>
      </c>
      <c r="Z93" s="78">
        <f t="shared" si="68"/>
        <v>0</v>
      </c>
      <c r="AA93" s="78">
        <f t="shared" si="68"/>
        <v>0</v>
      </c>
      <c r="AB93" s="69" t="s">
        <v>37</v>
      </c>
      <c r="AC93" s="40"/>
    </row>
    <row r="94" spans="1:29">
      <c r="A94" s="77" t="s">
        <v>91</v>
      </c>
      <c r="B94" s="77"/>
      <c r="C94" s="77"/>
      <c r="D94" s="77"/>
      <c r="E94" s="77"/>
      <c r="F94" s="77"/>
      <c r="G94" s="77"/>
      <c r="H94" s="77"/>
      <c r="I94" s="77"/>
      <c r="J94" s="77"/>
      <c r="K94" s="77"/>
      <c r="L94" s="77"/>
      <c r="M94" s="77"/>
      <c r="N94" s="77"/>
      <c r="O94" s="77"/>
      <c r="P94" s="77"/>
      <c r="Q94" s="78"/>
      <c r="R94" s="78"/>
      <c r="S94" s="78"/>
      <c r="T94" s="78"/>
      <c r="U94" s="78"/>
      <c r="V94" s="78"/>
      <c r="W94" s="78"/>
      <c r="X94" s="78"/>
      <c r="Y94" s="78"/>
      <c r="Z94" s="78"/>
      <c r="AA94" s="78"/>
      <c r="AB94" s="70">
        <f>SUM(Q94:AA94)</f>
        <v>0</v>
      </c>
      <c r="AC94" s="10"/>
    </row>
    <row r="95" spans="1:29">
      <c r="A95" s="77" t="s">
        <v>92</v>
      </c>
      <c r="B95" s="77"/>
      <c r="C95" s="77"/>
      <c r="D95" s="77"/>
      <c r="E95" s="77"/>
      <c r="F95" s="77"/>
      <c r="G95" s="77"/>
      <c r="H95" s="77"/>
      <c r="I95" s="77"/>
      <c r="J95" s="77"/>
      <c r="K95" s="77"/>
      <c r="L95" s="77"/>
      <c r="M95" s="77"/>
      <c r="N95" s="77"/>
      <c r="O95" s="77"/>
      <c r="P95" s="77"/>
      <c r="Q95" s="78"/>
      <c r="R95" s="78"/>
      <c r="S95" s="78"/>
      <c r="T95" s="78"/>
      <c r="U95" s="78"/>
      <c r="V95" s="78"/>
      <c r="W95" s="78"/>
      <c r="X95" s="78"/>
      <c r="Y95" s="78"/>
      <c r="Z95" s="78"/>
      <c r="AA95" s="78"/>
      <c r="AB95" s="70">
        <f t="shared" ref="AB95:AB96" si="69">SUM(Q95:AA95)</f>
        <v>0</v>
      </c>
      <c r="AC95" s="10"/>
    </row>
    <row r="96" spans="1:29">
      <c r="A96" s="77" t="s">
        <v>93</v>
      </c>
      <c r="B96" s="77"/>
      <c r="C96" s="77"/>
      <c r="D96" s="77"/>
      <c r="E96" s="77"/>
      <c r="F96" s="77"/>
      <c r="G96" s="77"/>
      <c r="H96" s="77"/>
      <c r="I96" s="77"/>
      <c r="J96" s="77"/>
      <c r="K96" s="77"/>
      <c r="L96" s="77"/>
      <c r="M96" s="77"/>
      <c r="N96" s="77"/>
      <c r="O96" s="77"/>
      <c r="P96" s="77"/>
      <c r="Q96" s="78"/>
      <c r="R96" s="78"/>
      <c r="S96" s="78"/>
      <c r="T96" s="78"/>
      <c r="U96" s="78"/>
      <c r="V96" s="78"/>
      <c r="W96" s="78"/>
      <c r="X96" s="78"/>
      <c r="Y96" s="78"/>
      <c r="Z96" s="78"/>
      <c r="AA96" s="78"/>
      <c r="AB96" s="70">
        <f t="shared" si="69"/>
        <v>0</v>
      </c>
      <c r="AC96" s="10"/>
    </row>
    <row r="97" spans="1:29" s="3" customFormat="1">
      <c r="A97" s="79" t="s">
        <v>94</v>
      </c>
      <c r="B97" s="79" t="s">
        <v>95</v>
      </c>
      <c r="C97" s="79"/>
      <c r="D97" s="79"/>
      <c r="E97" s="79"/>
      <c r="F97" s="79"/>
      <c r="G97" s="79"/>
      <c r="H97" s="79"/>
      <c r="I97" s="79"/>
      <c r="J97" s="79"/>
      <c r="K97" s="79"/>
      <c r="L97" s="79"/>
      <c r="M97" s="79"/>
      <c r="N97" s="79"/>
      <c r="O97" s="79"/>
      <c r="P97" s="79"/>
      <c r="Q97" s="80">
        <f t="shared" ref="Q97:AB97" si="70">SUM(Q94:Q96)</f>
        <v>0</v>
      </c>
      <c r="R97" s="80">
        <f t="shared" si="70"/>
        <v>0</v>
      </c>
      <c r="S97" s="80">
        <f t="shared" si="70"/>
        <v>0</v>
      </c>
      <c r="T97" s="80">
        <f t="shared" si="70"/>
        <v>0</v>
      </c>
      <c r="U97" s="80">
        <f t="shared" si="70"/>
        <v>0</v>
      </c>
      <c r="V97" s="80">
        <f t="shared" si="70"/>
        <v>0</v>
      </c>
      <c r="W97" s="80">
        <f t="shared" si="70"/>
        <v>0</v>
      </c>
      <c r="X97" s="80">
        <f t="shared" si="70"/>
        <v>0</v>
      </c>
      <c r="Y97" s="80">
        <f t="shared" si="70"/>
        <v>0</v>
      </c>
      <c r="Z97" s="80">
        <f t="shared" si="70"/>
        <v>0</v>
      </c>
      <c r="AA97" s="80">
        <f t="shared" si="70"/>
        <v>0</v>
      </c>
      <c r="AB97" s="81">
        <f t="shared" si="70"/>
        <v>0</v>
      </c>
      <c r="AC97" s="10">
        <f>SUM(Q97:AA97)</f>
        <v>0</v>
      </c>
    </row>
    <row r="98" spans="1:29">
      <c r="B98" s="3"/>
      <c r="AB98" s="8"/>
      <c r="AC98" s="10"/>
    </row>
    <row r="99" spans="1:29">
      <c r="A99" s="3" t="s">
        <v>96</v>
      </c>
      <c r="B99" s="111"/>
      <c r="Q99" s="1">
        <f>Q93</f>
        <v>0</v>
      </c>
      <c r="R99" s="1">
        <f t="shared" ref="R99:AA99" si="71">R93</f>
        <v>0</v>
      </c>
      <c r="S99" s="1">
        <f t="shared" si="71"/>
        <v>0</v>
      </c>
      <c r="T99" s="1">
        <f t="shared" si="71"/>
        <v>0</v>
      </c>
      <c r="U99" s="1">
        <f t="shared" si="71"/>
        <v>0</v>
      </c>
      <c r="V99" s="1">
        <f t="shared" si="71"/>
        <v>0</v>
      </c>
      <c r="W99" s="1">
        <f t="shared" si="71"/>
        <v>0</v>
      </c>
      <c r="X99" s="1">
        <f t="shared" si="71"/>
        <v>0</v>
      </c>
      <c r="Y99" s="1">
        <f t="shared" si="71"/>
        <v>0</v>
      </c>
      <c r="Z99" s="1">
        <f t="shared" si="71"/>
        <v>0</v>
      </c>
      <c r="AA99" s="1">
        <f t="shared" si="71"/>
        <v>0</v>
      </c>
      <c r="AB99" s="18" t="s">
        <v>37</v>
      </c>
      <c r="AC99" s="40"/>
    </row>
    <row r="100" spans="1:29">
      <c r="A100" s="49" t="str">
        <f>A94</f>
        <v>Subcontractor 1</v>
      </c>
      <c r="D100" s="135" t="s">
        <v>97</v>
      </c>
      <c r="E100" s="134"/>
      <c r="F100" s="134"/>
      <c r="G100" s="134"/>
      <c r="H100" s="134"/>
      <c r="I100" s="134"/>
      <c r="J100" s="134"/>
      <c r="K100" s="134"/>
      <c r="L100" s="134"/>
      <c r="M100" s="134"/>
      <c r="N100" s="134"/>
      <c r="O100" s="134"/>
      <c r="P100" s="134"/>
      <c r="Q100" s="136"/>
      <c r="R100" s="136"/>
      <c r="S100" s="136"/>
      <c r="T100" s="136"/>
      <c r="U100" s="136"/>
      <c r="V100" s="136"/>
      <c r="W100" s="136"/>
      <c r="X100" s="136"/>
      <c r="Y100" s="136"/>
      <c r="Z100" s="136"/>
      <c r="AA100" s="136"/>
      <c r="AB100" s="8">
        <f>SUM(Q100:AA100)</f>
        <v>0</v>
      </c>
      <c r="AC100" s="10"/>
    </row>
    <row r="101" spans="1:29">
      <c r="A101" s="49" t="str">
        <f>A95</f>
        <v>Subcontractor 2</v>
      </c>
      <c r="D101" s="135" t="s">
        <v>97</v>
      </c>
      <c r="E101" s="134"/>
      <c r="F101" s="134"/>
      <c r="G101" s="134"/>
      <c r="H101" s="134"/>
      <c r="I101" s="134"/>
      <c r="J101" s="134"/>
      <c r="K101" s="134"/>
      <c r="L101" s="134"/>
      <c r="M101" s="134"/>
      <c r="N101" s="134"/>
      <c r="O101" s="134"/>
      <c r="P101" s="134"/>
      <c r="Q101" s="136"/>
      <c r="R101" s="136"/>
      <c r="S101" s="136"/>
      <c r="T101" s="136"/>
      <c r="U101" s="136"/>
      <c r="V101" s="136"/>
      <c r="W101" s="136"/>
      <c r="X101" s="136"/>
      <c r="Y101" s="136"/>
      <c r="Z101" s="136"/>
      <c r="AA101" s="136"/>
      <c r="AB101" s="8">
        <f>SUM(Q101:AA101)</f>
        <v>0</v>
      </c>
      <c r="AC101" s="10"/>
    </row>
    <row r="102" spans="1:29">
      <c r="A102" s="49" t="str">
        <f>A96</f>
        <v>Subcontractor 3</v>
      </c>
      <c r="D102" s="135" t="s">
        <v>97</v>
      </c>
      <c r="E102" s="134"/>
      <c r="F102" s="134"/>
      <c r="G102" s="134"/>
      <c r="H102" s="134"/>
      <c r="I102" s="134"/>
      <c r="J102" s="134"/>
      <c r="K102" s="134"/>
      <c r="L102" s="134"/>
      <c r="M102" s="134"/>
      <c r="N102" s="134"/>
      <c r="O102" s="134"/>
      <c r="P102" s="134"/>
      <c r="Q102" s="136"/>
      <c r="R102" s="136"/>
      <c r="S102" s="136"/>
      <c r="T102" s="136"/>
      <c r="U102" s="136"/>
      <c r="V102" s="136"/>
      <c r="W102" s="136"/>
      <c r="X102" s="136"/>
      <c r="Y102" s="136"/>
      <c r="Z102" s="136"/>
      <c r="AA102" s="136"/>
      <c r="AB102" s="8">
        <f>SUM(Q102:AA102)</f>
        <v>0</v>
      </c>
      <c r="AC102" s="10"/>
    </row>
    <row r="103" spans="1:29" s="3" customFormat="1">
      <c r="A103" s="30" t="s">
        <v>98</v>
      </c>
      <c r="B103" s="30"/>
      <c r="C103" s="30"/>
      <c r="D103" s="30"/>
      <c r="E103" s="30"/>
      <c r="F103" s="30"/>
      <c r="G103" s="30"/>
      <c r="H103" s="30"/>
      <c r="I103" s="30"/>
      <c r="J103" s="30"/>
      <c r="K103" s="30"/>
      <c r="L103" s="30"/>
      <c r="M103" s="30"/>
      <c r="N103" s="30"/>
      <c r="O103" s="30"/>
      <c r="P103" s="30"/>
      <c r="Q103" s="31">
        <f t="shared" ref="Q103:AA103" si="72">SUM(Q100:Q102)</f>
        <v>0</v>
      </c>
      <c r="R103" s="31">
        <f t="shared" si="72"/>
        <v>0</v>
      </c>
      <c r="S103" s="31">
        <f t="shared" si="72"/>
        <v>0</v>
      </c>
      <c r="T103" s="31">
        <f t="shared" si="72"/>
        <v>0</v>
      </c>
      <c r="U103" s="31">
        <f t="shared" si="72"/>
        <v>0</v>
      </c>
      <c r="V103" s="31">
        <f t="shared" si="72"/>
        <v>0</v>
      </c>
      <c r="W103" s="31">
        <f t="shared" si="72"/>
        <v>0</v>
      </c>
      <c r="X103" s="31">
        <f t="shared" si="72"/>
        <v>0</v>
      </c>
      <c r="Y103" s="31">
        <f t="shared" si="72"/>
        <v>0</v>
      </c>
      <c r="Z103" s="31">
        <f t="shared" si="72"/>
        <v>0</v>
      </c>
      <c r="AA103" s="31">
        <f t="shared" si="72"/>
        <v>0</v>
      </c>
      <c r="AB103" s="32">
        <f>SUM(AB100:AB102)</f>
        <v>0</v>
      </c>
      <c r="AC103" s="10">
        <f>SUM(Q103:AA103)</f>
        <v>0</v>
      </c>
    </row>
    <row r="104" spans="1:29">
      <c r="AB104" s="8"/>
      <c r="AC104" s="10"/>
    </row>
    <row r="105" spans="1:29">
      <c r="Q105" s="1">
        <f>Q99</f>
        <v>0</v>
      </c>
      <c r="R105" s="1">
        <f t="shared" ref="R105:AA105" si="73">R99</f>
        <v>0</v>
      </c>
      <c r="S105" s="1">
        <f t="shared" si="73"/>
        <v>0</v>
      </c>
      <c r="T105" s="1">
        <f t="shared" si="73"/>
        <v>0</v>
      </c>
      <c r="U105" s="1">
        <f t="shared" si="73"/>
        <v>0</v>
      </c>
      <c r="V105" s="1">
        <f t="shared" si="73"/>
        <v>0</v>
      </c>
      <c r="W105" s="1">
        <f t="shared" si="73"/>
        <v>0</v>
      </c>
      <c r="X105" s="1">
        <f t="shared" si="73"/>
        <v>0</v>
      </c>
      <c r="Y105" s="1">
        <f t="shared" si="73"/>
        <v>0</v>
      </c>
      <c r="Z105" s="1">
        <f t="shared" si="73"/>
        <v>0</v>
      </c>
      <c r="AA105" s="1">
        <f t="shared" si="73"/>
        <v>0</v>
      </c>
      <c r="AB105" s="18" t="s">
        <v>37</v>
      </c>
      <c r="AC105" s="40"/>
    </row>
    <row r="106" spans="1:29">
      <c r="AB106" s="8"/>
      <c r="AC106" s="10"/>
    </row>
    <row r="107" spans="1:29" s="3" customFormat="1">
      <c r="A107" s="27" t="s">
        <v>99</v>
      </c>
      <c r="B107" s="27"/>
      <c r="C107" s="27"/>
      <c r="D107" s="27"/>
      <c r="E107" s="27"/>
      <c r="F107" s="27"/>
      <c r="G107" s="27"/>
      <c r="H107" s="27"/>
      <c r="I107" s="27"/>
      <c r="J107" s="27"/>
      <c r="K107" s="27"/>
      <c r="L107" s="27"/>
      <c r="M107" s="27"/>
      <c r="N107" s="27"/>
      <c r="O107" s="27"/>
      <c r="P107" s="27"/>
      <c r="Q107" s="28">
        <f>Q46+Q51+Q65+Q78+Q91+Q97+Q70</f>
        <v>0</v>
      </c>
      <c r="R107" s="28">
        <f t="shared" ref="R107:AB107" si="74">R46+R51+R65+R78+R91+R97+R70</f>
        <v>0</v>
      </c>
      <c r="S107" s="28">
        <f t="shared" si="74"/>
        <v>0</v>
      </c>
      <c r="T107" s="28">
        <f t="shared" si="74"/>
        <v>0</v>
      </c>
      <c r="U107" s="28">
        <f t="shared" si="74"/>
        <v>0</v>
      </c>
      <c r="V107" s="28">
        <f t="shared" si="74"/>
        <v>0</v>
      </c>
      <c r="W107" s="28">
        <f t="shared" si="74"/>
        <v>0</v>
      </c>
      <c r="X107" s="28">
        <f t="shared" si="74"/>
        <v>0</v>
      </c>
      <c r="Y107" s="28">
        <f t="shared" si="74"/>
        <v>0</v>
      </c>
      <c r="Z107" s="28">
        <f t="shared" si="74"/>
        <v>0</v>
      </c>
      <c r="AA107" s="28">
        <f t="shared" si="74"/>
        <v>0</v>
      </c>
      <c r="AB107" s="29">
        <f t="shared" si="74"/>
        <v>0</v>
      </c>
      <c r="AC107" s="10">
        <f>SUM(Q107:AA107)</f>
        <v>0</v>
      </c>
    </row>
    <row r="108" spans="1:29">
      <c r="AB108" s="8"/>
      <c r="AC108" s="10"/>
    </row>
    <row r="109" spans="1:29" s="3" customFormat="1">
      <c r="A109" s="30" t="s">
        <v>100</v>
      </c>
      <c r="B109" s="33">
        <f>B4</f>
        <v>0.55000000000000004</v>
      </c>
      <c r="C109" s="30"/>
      <c r="D109" s="30"/>
      <c r="E109" s="30"/>
      <c r="F109" s="30"/>
      <c r="G109" s="30"/>
      <c r="H109" s="30"/>
      <c r="I109" s="30"/>
      <c r="J109" s="30"/>
      <c r="K109" s="30"/>
      <c r="L109" s="30"/>
      <c r="M109" s="30"/>
      <c r="N109" s="30"/>
      <c r="O109" s="30"/>
      <c r="P109" s="30"/>
      <c r="Q109" s="31">
        <f>ROUND(Q113*$B$109,0)</f>
        <v>0</v>
      </c>
      <c r="R109" s="31">
        <f>ROUND(R113*$B$109,0)</f>
        <v>0</v>
      </c>
      <c r="S109" s="31">
        <f>ROUND(S113*$B$109,0)</f>
        <v>0</v>
      </c>
      <c r="T109" s="31">
        <f>ROUND(T113*$B$109,0)</f>
        <v>0</v>
      </c>
      <c r="U109" s="31">
        <f>ROUND(U113*$B$109,0)</f>
        <v>0</v>
      </c>
      <c r="V109" s="31">
        <f t="shared" ref="V109:Z109" si="75">ROUND(V113*$B$109,0)</f>
        <v>0</v>
      </c>
      <c r="W109" s="31">
        <f t="shared" si="75"/>
        <v>0</v>
      </c>
      <c r="X109" s="31">
        <f t="shared" si="75"/>
        <v>0</v>
      </c>
      <c r="Y109" s="31">
        <f t="shared" si="75"/>
        <v>0</v>
      </c>
      <c r="Z109" s="31">
        <f t="shared" si="75"/>
        <v>0</v>
      </c>
      <c r="AA109" s="31">
        <f>ROUND(AA113*$B$109,0)</f>
        <v>0</v>
      </c>
      <c r="AB109" s="32">
        <f>SUM(Q109:AA109)</f>
        <v>0</v>
      </c>
      <c r="AC109" s="10">
        <f>ROUND(AB113*$B$109,0)</f>
        <v>0</v>
      </c>
    </row>
    <row r="110" spans="1:29">
      <c r="AB110" s="8"/>
      <c r="AC110" s="10"/>
    </row>
    <row r="111" spans="1:29" s="3" customFormat="1" ht="15.75" thickBot="1">
      <c r="A111" s="23" t="s">
        <v>101</v>
      </c>
      <c r="B111" s="23"/>
      <c r="C111" s="23"/>
      <c r="D111" s="23"/>
      <c r="E111" s="23"/>
      <c r="F111" s="23"/>
      <c r="G111" s="23"/>
      <c r="H111" s="23"/>
      <c r="I111" s="23"/>
      <c r="J111" s="23"/>
      <c r="K111" s="23"/>
      <c r="L111" s="23"/>
      <c r="M111" s="23"/>
      <c r="N111" s="23"/>
      <c r="O111" s="23"/>
      <c r="P111" s="23"/>
      <c r="Q111" s="24">
        <f>Q107+Q109</f>
        <v>0</v>
      </c>
      <c r="R111" s="24">
        <f>R107+R109</f>
        <v>0</v>
      </c>
      <c r="S111" s="24">
        <f>S107+S109</f>
        <v>0</v>
      </c>
      <c r="T111" s="24">
        <f>T107+T109</f>
        <v>0</v>
      </c>
      <c r="U111" s="24">
        <f>U107+U109</f>
        <v>0</v>
      </c>
      <c r="V111" s="24">
        <f t="shared" ref="V111:AB111" si="76">V107+V109</f>
        <v>0</v>
      </c>
      <c r="W111" s="24">
        <f t="shared" si="76"/>
        <v>0</v>
      </c>
      <c r="X111" s="24">
        <f t="shared" si="76"/>
        <v>0</v>
      </c>
      <c r="Y111" s="24">
        <f t="shared" si="76"/>
        <v>0</v>
      </c>
      <c r="Z111" s="24">
        <f t="shared" si="76"/>
        <v>0</v>
      </c>
      <c r="AA111" s="24">
        <f t="shared" si="76"/>
        <v>0</v>
      </c>
      <c r="AB111" s="25">
        <f t="shared" si="76"/>
        <v>0</v>
      </c>
      <c r="AC111" s="10">
        <f>SUM(Q111:AA111)</f>
        <v>0</v>
      </c>
    </row>
    <row r="112" spans="1:29" ht="15.75" thickTop="1">
      <c r="AB112" s="8"/>
      <c r="AC112" s="10"/>
    </row>
    <row r="113" spans="1:29" s="3" customFormat="1">
      <c r="A113" s="27" t="s">
        <v>102</v>
      </c>
      <c r="B113" s="27"/>
      <c r="C113" s="27"/>
      <c r="D113" s="27"/>
      <c r="E113" s="27"/>
      <c r="F113" s="27"/>
      <c r="G113" s="27"/>
      <c r="H113" s="27"/>
      <c r="I113" s="27"/>
      <c r="J113" s="27"/>
      <c r="K113" s="27"/>
      <c r="L113" s="27"/>
      <c r="M113" s="27"/>
      <c r="N113" s="27"/>
      <c r="O113" s="27"/>
      <c r="P113" s="27"/>
      <c r="Q113" s="28">
        <f>Q107-Q65-Q78-Q88-Q90-Q97+Q103</f>
        <v>0</v>
      </c>
      <c r="R113" s="28">
        <f>R107-R65-R78-R88-R90-R97+R103</f>
        <v>0</v>
      </c>
      <c r="S113" s="28">
        <f>S107-S65-S78-S88-S90-S97+S103</f>
        <v>0</v>
      </c>
      <c r="T113" s="28">
        <f>T107-T65-T78-T88-T90-T97+T103</f>
        <v>0</v>
      </c>
      <c r="U113" s="28">
        <f>U107-U65-U78-U88-U90-U97+U103</f>
        <v>0</v>
      </c>
      <c r="V113" s="28">
        <f t="shared" ref="V113:AA113" si="77">V107-V65-V78-V88-V90-V97+V103</f>
        <v>0</v>
      </c>
      <c r="W113" s="28">
        <f t="shared" si="77"/>
        <v>0</v>
      </c>
      <c r="X113" s="28">
        <f t="shared" si="77"/>
        <v>0</v>
      </c>
      <c r="Y113" s="28">
        <f t="shared" si="77"/>
        <v>0</v>
      </c>
      <c r="Z113" s="28">
        <f t="shared" si="77"/>
        <v>0</v>
      </c>
      <c r="AA113" s="28">
        <f t="shared" si="77"/>
        <v>0</v>
      </c>
      <c r="AB113" s="29">
        <f>SUM(Q113:AA113)</f>
        <v>0</v>
      </c>
      <c r="AC113" s="9">
        <f>AB107-AB65-AB78-AB88-AB90-AB97+AB103</f>
        <v>0</v>
      </c>
    </row>
    <row r="114" spans="1:29">
      <c r="AB114" s="8"/>
      <c r="AC114" s="10"/>
    </row>
    <row r="115" spans="1:29">
      <c r="A115" s="3" t="s">
        <v>103</v>
      </c>
      <c r="AB115" s="8"/>
      <c r="AC115" s="10"/>
    </row>
    <row r="116" spans="1:29">
      <c r="A116" s="49" t="s">
        <v>104</v>
      </c>
      <c r="B116" s="125" t="str">
        <f>B7</f>
        <v>None</v>
      </c>
      <c r="C116" s="49" t="s">
        <v>105</v>
      </c>
      <c r="D116" s="95">
        <f>D90</f>
        <v>1925</v>
      </c>
      <c r="E116" s="49" t="s">
        <v>87</v>
      </c>
      <c r="F116" s="99"/>
      <c r="G116" s="103"/>
      <c r="H116" s="103"/>
      <c r="I116" s="103"/>
      <c r="J116" s="103"/>
      <c r="K116" s="103"/>
      <c r="L116" s="103"/>
      <c r="M116" s="103"/>
      <c r="N116" s="103"/>
      <c r="O116" s="103"/>
      <c r="P116" s="103"/>
      <c r="Q116" s="104">
        <f>ROUND(F116*D116,0)</f>
        <v>0</v>
      </c>
      <c r="R116" s="104">
        <f>ROUND(IF($B$6&gt;=R$10,G116*$D$90*$B$5^(R$10-1),0),0)</f>
        <v>0</v>
      </c>
      <c r="S116" s="104">
        <f>ROUND(IF($B$6&gt;=S$10,H116*$D$90*$B$5^(S$10-1),0),0)</f>
        <v>0</v>
      </c>
      <c r="T116" s="104">
        <f>ROUND(IF($B$6&gt;=T$10,I116*$D$90*$B$5^(T$10-1),0),0)</f>
        <v>0</v>
      </c>
      <c r="U116" s="104">
        <f>ROUND(IF($B$6&gt;=U$10,J116*$D$90*$B$5^(U$10-1),0),0)</f>
        <v>0</v>
      </c>
      <c r="V116" s="104">
        <f t="shared" ref="V116:AA116" si="78">ROUND(IF($B$6&gt;=V$10,K116*$D$90*$B$5^(V$10-1),0),0)</f>
        <v>0</v>
      </c>
      <c r="W116" s="104">
        <f t="shared" si="78"/>
        <v>0</v>
      </c>
      <c r="X116" s="104">
        <f t="shared" si="78"/>
        <v>0</v>
      </c>
      <c r="Y116" s="104">
        <f t="shared" si="78"/>
        <v>0</v>
      </c>
      <c r="Z116" s="104">
        <f t="shared" si="78"/>
        <v>0</v>
      </c>
      <c r="AA116" s="104">
        <f t="shared" si="78"/>
        <v>0</v>
      </c>
      <c r="AB116" s="8">
        <f>SUM(Q116:AA116)</f>
        <v>0</v>
      </c>
      <c r="AC116" s="10"/>
    </row>
    <row r="117" spans="1:29">
      <c r="A117" s="49" t="s">
        <v>106</v>
      </c>
      <c r="B117" s="125" t="str">
        <f>B7</f>
        <v>None</v>
      </c>
      <c r="Q117" s="7">
        <f>'Cost Share'!K82</f>
        <v>0</v>
      </c>
      <c r="R117" s="7">
        <f>'Cost Share'!L82</f>
        <v>0</v>
      </c>
      <c r="S117" s="7">
        <f>'Cost Share'!M82</f>
        <v>0</v>
      </c>
      <c r="T117" s="7">
        <f>'Cost Share'!N82</f>
        <v>0</v>
      </c>
      <c r="U117" s="7">
        <f>'Cost Share'!O82</f>
        <v>0</v>
      </c>
      <c r="V117" s="7"/>
      <c r="W117" s="7"/>
      <c r="X117" s="7"/>
      <c r="Y117" s="7"/>
      <c r="Z117" s="7"/>
      <c r="AA117" s="7"/>
      <c r="AB117" s="8">
        <f>SUM(Q117:U117)</f>
        <v>0</v>
      </c>
      <c r="AC117" s="10"/>
    </row>
    <row r="118" spans="1:29">
      <c r="A118" s="63" t="s">
        <v>107</v>
      </c>
      <c r="B118" s="63"/>
      <c r="C118" s="63"/>
      <c r="D118" s="63"/>
      <c r="E118" s="63"/>
      <c r="F118" s="63"/>
      <c r="G118" s="63"/>
      <c r="H118" s="63"/>
      <c r="I118" s="63"/>
      <c r="J118" s="63"/>
      <c r="K118" s="63"/>
      <c r="L118" s="63"/>
      <c r="M118" s="63"/>
      <c r="N118" s="63"/>
      <c r="O118" s="63"/>
      <c r="P118" s="63"/>
      <c r="Q118" s="20">
        <f>SUM(Q116:Q117)</f>
        <v>0</v>
      </c>
      <c r="R118" s="20">
        <f t="shared" ref="R118:AA118" si="79">SUM(R116:R117)</f>
        <v>0</v>
      </c>
      <c r="S118" s="20">
        <f t="shared" si="79"/>
        <v>0</v>
      </c>
      <c r="T118" s="20">
        <f t="shared" si="79"/>
        <v>0</v>
      </c>
      <c r="U118" s="20">
        <f t="shared" si="79"/>
        <v>0</v>
      </c>
      <c r="V118" s="20">
        <f t="shared" si="79"/>
        <v>0</v>
      </c>
      <c r="W118" s="20">
        <f t="shared" si="79"/>
        <v>0</v>
      </c>
      <c r="X118" s="20">
        <f t="shared" si="79"/>
        <v>0</v>
      </c>
      <c r="Y118" s="20">
        <f t="shared" si="79"/>
        <v>0</v>
      </c>
      <c r="Z118" s="20">
        <f t="shared" si="79"/>
        <v>0</v>
      </c>
      <c r="AA118" s="20">
        <f t="shared" si="79"/>
        <v>0</v>
      </c>
      <c r="AB118" s="21">
        <f>SUM(Q118:AA118)</f>
        <v>0</v>
      </c>
      <c r="AC118" s="10">
        <f>AB116+AB117</f>
        <v>0</v>
      </c>
    </row>
    <row r="119" spans="1:29">
      <c r="Q119" s="7"/>
      <c r="R119" s="7"/>
      <c r="S119" s="7"/>
      <c r="T119" s="7"/>
      <c r="U119" s="7"/>
      <c r="V119" s="7"/>
      <c r="W119" s="7"/>
      <c r="X119" s="7"/>
      <c r="Y119" s="7"/>
      <c r="Z119" s="7"/>
      <c r="AA119" s="7"/>
      <c r="AB119" s="8"/>
      <c r="AC119" s="10"/>
    </row>
    <row r="120" spans="1:29" s="3" customFormat="1">
      <c r="A120" s="34" t="s">
        <v>108</v>
      </c>
      <c r="B120" s="34"/>
      <c r="C120" s="34"/>
      <c r="D120" s="34"/>
      <c r="E120" s="34"/>
      <c r="F120" s="34"/>
      <c r="G120" s="34"/>
      <c r="H120" s="34"/>
      <c r="I120" s="34"/>
      <c r="J120" s="34"/>
      <c r="K120" s="34"/>
      <c r="L120" s="34"/>
      <c r="M120" s="34"/>
      <c r="N120" s="34"/>
      <c r="O120" s="34"/>
      <c r="P120" s="34"/>
      <c r="Q120" s="35">
        <f>Q111+Q118</f>
        <v>0</v>
      </c>
      <c r="R120" s="35">
        <f t="shared" ref="R120:AA120" si="80">R111+R118</f>
        <v>0</v>
      </c>
      <c r="S120" s="35">
        <f t="shared" si="80"/>
        <v>0</v>
      </c>
      <c r="T120" s="35">
        <f t="shared" si="80"/>
        <v>0</v>
      </c>
      <c r="U120" s="35">
        <f t="shared" si="80"/>
        <v>0</v>
      </c>
      <c r="V120" s="35">
        <f t="shared" si="80"/>
        <v>0</v>
      </c>
      <c r="W120" s="35">
        <f t="shared" si="80"/>
        <v>0</v>
      </c>
      <c r="X120" s="35">
        <f t="shared" si="80"/>
        <v>0</v>
      </c>
      <c r="Y120" s="35">
        <f t="shared" si="80"/>
        <v>0</v>
      </c>
      <c r="Z120" s="35">
        <f t="shared" si="80"/>
        <v>0</v>
      </c>
      <c r="AA120" s="35">
        <f t="shared" si="80"/>
        <v>0</v>
      </c>
      <c r="AB120" s="36">
        <f>SUM(Q120:AA120)</f>
        <v>0</v>
      </c>
      <c r="AC120" s="10">
        <f>AB111+AB118</f>
        <v>0</v>
      </c>
    </row>
    <row r="121" spans="1:29">
      <c r="J121" s="1" t="s">
        <v>109</v>
      </c>
      <c r="K121" s="1"/>
      <c r="L121" s="1"/>
      <c r="M121" s="1"/>
      <c r="N121" s="1"/>
      <c r="O121" s="1"/>
      <c r="P121" s="1"/>
      <c r="Q121" s="37" t="e">
        <f t="shared" ref="Q121:AA121" si="81">Q118/Q120</f>
        <v>#DIV/0!</v>
      </c>
      <c r="R121" s="37" t="e">
        <f t="shared" si="81"/>
        <v>#DIV/0!</v>
      </c>
      <c r="S121" s="37" t="e">
        <f t="shared" si="81"/>
        <v>#DIV/0!</v>
      </c>
      <c r="T121" s="37" t="e">
        <f t="shared" si="81"/>
        <v>#DIV/0!</v>
      </c>
      <c r="U121" s="37" t="e">
        <f t="shared" si="81"/>
        <v>#DIV/0!</v>
      </c>
      <c r="V121" s="37" t="e">
        <f t="shared" si="81"/>
        <v>#DIV/0!</v>
      </c>
      <c r="W121" s="37" t="e">
        <f t="shared" si="81"/>
        <v>#DIV/0!</v>
      </c>
      <c r="X121" s="37" t="e">
        <f t="shared" si="81"/>
        <v>#DIV/0!</v>
      </c>
      <c r="Y121" s="37" t="e">
        <f t="shared" si="81"/>
        <v>#DIV/0!</v>
      </c>
      <c r="Z121" s="37" t="e">
        <f t="shared" si="81"/>
        <v>#DIV/0!</v>
      </c>
      <c r="AA121" s="37" t="e">
        <f t="shared" si="81"/>
        <v>#DIV/0!</v>
      </c>
      <c r="AB121" s="37" t="e">
        <f>AB118/AB120</f>
        <v>#DIV/0!</v>
      </c>
      <c r="AC121" s="43"/>
    </row>
    <row r="122" spans="1:29" s="115" customFormat="1">
      <c r="A122" s="114" t="s">
        <v>110</v>
      </c>
      <c r="Q122" s="116"/>
      <c r="R122" s="116"/>
      <c r="S122" s="116"/>
      <c r="T122" s="116"/>
      <c r="U122" s="116"/>
      <c r="V122" s="116"/>
      <c r="W122" s="116"/>
      <c r="X122" s="116"/>
      <c r="Y122" s="116"/>
      <c r="Z122" s="116"/>
      <c r="AA122" s="116"/>
      <c r="AB122" s="8"/>
      <c r="AC122" s="10"/>
    </row>
    <row r="123" spans="1:29" s="117" customFormat="1">
      <c r="A123" s="117" t="s">
        <v>111</v>
      </c>
      <c r="Q123" s="118"/>
      <c r="R123" s="118"/>
      <c r="S123" s="118"/>
      <c r="T123" s="118"/>
      <c r="U123" s="118"/>
      <c r="V123" s="118"/>
      <c r="W123" s="118"/>
      <c r="X123" s="118"/>
      <c r="Y123" s="118"/>
      <c r="Z123" s="118"/>
      <c r="AA123" s="118"/>
      <c r="AB123" s="119"/>
      <c r="AC123" s="120"/>
    </row>
    <row r="124" spans="1:29">
      <c r="A124" s="49" t="s">
        <v>112</v>
      </c>
    </row>
    <row r="125" spans="1:29" s="65" customFormat="1" ht="32.25" customHeight="1">
      <c r="A125" s="150" t="s">
        <v>113</v>
      </c>
      <c r="B125" s="150"/>
      <c r="C125" s="150"/>
      <c r="D125" s="150"/>
      <c r="E125" s="150"/>
      <c r="F125" s="150"/>
      <c r="G125" s="150"/>
      <c r="H125" s="150"/>
      <c r="I125" s="150"/>
      <c r="J125" s="150"/>
      <c r="K125" s="150"/>
      <c r="L125" s="150"/>
      <c r="M125" s="150"/>
      <c r="N125" s="150"/>
      <c r="O125" s="150"/>
      <c r="P125" s="150"/>
      <c r="Q125" s="150"/>
      <c r="R125" s="150"/>
      <c r="S125" s="150"/>
      <c r="T125" s="150"/>
      <c r="U125" s="150"/>
      <c r="V125" s="150"/>
      <c r="W125" s="150"/>
      <c r="X125" s="150"/>
      <c r="Y125" s="150"/>
      <c r="Z125" s="150"/>
      <c r="AA125" s="150"/>
      <c r="AB125" s="150"/>
      <c r="AC125" s="64"/>
    </row>
    <row r="126" spans="1:29">
      <c r="A126" s="49" t="s">
        <v>114</v>
      </c>
    </row>
    <row r="127" spans="1:29" ht="33" customHeight="1">
      <c r="A127" s="150" t="s">
        <v>115</v>
      </c>
      <c r="B127" s="150"/>
      <c r="C127" s="150"/>
      <c r="D127" s="150"/>
      <c r="E127" s="150"/>
      <c r="F127" s="150"/>
      <c r="G127" s="150"/>
      <c r="H127" s="150"/>
      <c r="I127" s="150"/>
      <c r="J127" s="150"/>
      <c r="K127" s="150"/>
      <c r="L127" s="150"/>
      <c r="M127" s="150"/>
      <c r="N127" s="150"/>
      <c r="O127" s="150"/>
      <c r="P127" s="150"/>
      <c r="Q127" s="150"/>
      <c r="R127" s="150"/>
      <c r="S127" s="150"/>
      <c r="T127" s="150"/>
      <c r="U127" s="150"/>
      <c r="V127" s="150"/>
      <c r="W127" s="150"/>
      <c r="X127" s="150"/>
      <c r="Y127" s="150"/>
      <c r="Z127" s="150"/>
      <c r="AA127" s="150"/>
      <c r="AB127" s="150"/>
    </row>
    <row r="129" spans="1:8">
      <c r="A129" s="77" t="s">
        <v>116</v>
      </c>
    </row>
    <row r="130" spans="1:8">
      <c r="A130" s="49" t="s">
        <v>117</v>
      </c>
    </row>
    <row r="132" spans="1:8">
      <c r="A132" s="49" t="s">
        <v>118</v>
      </c>
    </row>
    <row r="133" spans="1:8">
      <c r="A133" s="49" t="s">
        <v>119</v>
      </c>
    </row>
    <row r="135" spans="1:8">
      <c r="A135" s="140" t="s">
        <v>120</v>
      </c>
      <c r="B135" s="141"/>
      <c r="C135" s="141"/>
      <c r="D135" s="141"/>
      <c r="E135" s="141"/>
      <c r="F135" s="142"/>
      <c r="G135" s="142"/>
      <c r="H135" s="141"/>
    </row>
    <row r="136" spans="1:8">
      <c r="A136" s="147" t="s">
        <v>121</v>
      </c>
      <c r="B136" s="148"/>
      <c r="C136" s="148"/>
      <c r="D136" s="148"/>
      <c r="E136" s="148"/>
      <c r="F136" s="148"/>
      <c r="G136" s="148"/>
      <c r="H136" s="148"/>
    </row>
  </sheetData>
  <sheetProtection formatCells="0" formatColumns="0" formatRows="0" insertColumns="0" insertRows="0" deleteColumns="0" deleteRows="0" sort="0"/>
  <mergeCells count="18">
    <mergeCell ref="A136:H136"/>
    <mergeCell ref="A11:A12"/>
    <mergeCell ref="A13:A14"/>
    <mergeCell ref="A37:A38"/>
    <mergeCell ref="A15:A16"/>
    <mergeCell ref="A29:A30"/>
    <mergeCell ref="A17:A18"/>
    <mergeCell ref="A19:A20"/>
    <mergeCell ref="A35:A36"/>
    <mergeCell ref="A31:A32"/>
    <mergeCell ref="A33:A34"/>
    <mergeCell ref="A127:AB127"/>
    <mergeCell ref="A125:AB125"/>
    <mergeCell ref="B1:F1"/>
    <mergeCell ref="AB9:AB10"/>
    <mergeCell ref="D4:G4"/>
    <mergeCell ref="D8:D10"/>
    <mergeCell ref="B2:J2"/>
  </mergeCells>
  <phoneticPr fontId="0" type="noConversion"/>
  <conditionalFormatting sqref="B116">
    <cfRule type="expression" dxfId="5" priority="5">
      <formula>$B$7="Mandatory"</formula>
    </cfRule>
    <cfRule type="expression" dxfId="4" priority="8">
      <formula>$B$7="Voluntary"</formula>
    </cfRule>
  </conditionalFormatting>
  <conditionalFormatting sqref="B117">
    <cfRule type="expression" dxfId="3" priority="3">
      <formula>$B$7="Mandatory"</formula>
    </cfRule>
    <cfRule type="expression" dxfId="2" priority="4">
      <formula>$B$7="Voluntary"</formula>
    </cfRule>
  </conditionalFormatting>
  <conditionalFormatting sqref="B7">
    <cfRule type="expression" dxfId="1" priority="1">
      <formula>$B$7="Mandatory"</formula>
    </cfRule>
    <cfRule type="expression" dxfId="0" priority="2">
      <formula>$B$7="Voluntary"</formula>
    </cfRule>
  </conditionalFormatting>
  <dataValidations disablePrompts="1" count="1">
    <dataValidation type="list" allowBlank="1" showInputMessage="1" showErrorMessage="1" promptTitle="Select" prompt="Cost Share Type" sqref="B7" xr:uid="{00000000-0002-0000-0000-000000000000}">
      <formula1>"None, Voluntary, Mandatory"</formula1>
    </dataValidation>
  </dataValidations>
  <hyperlinks>
    <hyperlink ref="B85" r:id="rId1" xr:uid="{00000000-0004-0000-0000-000000000000}"/>
    <hyperlink ref="A67" r:id="rId2" xr:uid="{00000000-0004-0000-0000-000001000000}"/>
    <hyperlink ref="A122" r:id="rId3" xr:uid="{00000000-0004-0000-0000-000002000000}"/>
    <hyperlink ref="A123" r:id="rId4" display="(&gt;= Note:  A vendor selection form is requried for pruchases over $10,000 or more." xr:uid="{00000000-0004-0000-0000-000003000000}"/>
    <hyperlink ref="A123:XFD123" r:id="rId5" display="(&gt;= Note:  A sole source justification form if only one vendor must be used.  These require the approval of the Director of Procurement. " xr:uid="{00000000-0004-0000-0000-000004000000}"/>
  </hyperlinks>
  <pageMargins left="0.5" right="0.5" top="0.5" bottom="0.5" header="0.3" footer="0.3"/>
  <pageSetup scale="33" fitToHeight="2" orientation="landscape" r:id="rId6"/>
  <headerFooter>
    <oddHeader>&amp;L&amp;"-,Bold"&amp;14Internal &amp;A &amp;C&amp;"-,Bold"&amp;14Office of Sponsored Research &amp; Programs&amp;11
(312) 567-3035 • osrp@iit.edu&amp;R&amp;G</oddHeader>
    <oddFooter>&amp;L&amp;"-,Bold"&amp;KFF0000Budget Template Rev September 2020&amp;"-,Regular" (all other versions obsolete)&amp;C&amp;K000000&amp;F • &amp;D • &amp;T&amp;R&amp;P of &amp;N</oddFooter>
  </headerFooter>
  <rowBreaks count="1" manualBreakCount="1">
    <brk id="71" max="16383" man="1"/>
  </rowBreaks>
  <legacyDrawing r:id="rId7"/>
  <legacyDrawingHF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12"/>
    <pageSetUpPr fitToPage="1"/>
  </sheetPr>
  <dimension ref="A1:Q86"/>
  <sheetViews>
    <sheetView topLeftCell="A49" zoomScale="88" zoomScaleNormal="88" workbookViewId="0">
      <selection activeCell="D67" sqref="D67"/>
    </sheetView>
  </sheetViews>
  <sheetFormatPr defaultColWidth="9.140625" defaultRowHeight="15"/>
  <cols>
    <col min="1" max="1" width="28.5703125" style="49" customWidth="1"/>
    <col min="2" max="2" width="13.5703125" style="49" customWidth="1"/>
    <col min="3" max="3" width="13.140625" style="49" customWidth="1"/>
    <col min="4" max="4" width="10.140625" style="49" customWidth="1"/>
    <col min="5" max="5" width="10.85546875" style="49" customWidth="1"/>
    <col min="6" max="10" width="9.140625" style="49"/>
    <col min="11" max="15" width="12.5703125" style="51" bestFit="1" customWidth="1"/>
    <col min="16" max="16" width="14.42578125" style="39" bestFit="1" customWidth="1"/>
    <col min="17" max="17" width="12.42578125" style="49" customWidth="1"/>
    <col min="18" max="16384" width="9.140625" style="49"/>
  </cols>
  <sheetData>
    <row r="1" spans="1:17">
      <c r="A1" s="49" t="s">
        <v>0</v>
      </c>
      <c r="B1" s="143">
        <f>Budget!B1</f>
        <v>0</v>
      </c>
      <c r="C1" s="143"/>
      <c r="D1" s="143"/>
      <c r="E1" s="143"/>
      <c r="F1" s="143"/>
      <c r="G1" s="49" t="s">
        <v>122</v>
      </c>
      <c r="H1" s="50">
        <f>Budget!H1</f>
        <v>0</v>
      </c>
    </row>
    <row r="2" spans="1:17">
      <c r="A2" s="3" t="s">
        <v>123</v>
      </c>
      <c r="B2" s="143" t="e">
        <f>Budget!#REF!</f>
        <v>#REF!</v>
      </c>
      <c r="C2" s="143"/>
      <c r="D2" s="143"/>
      <c r="E2" s="143"/>
      <c r="F2" s="143"/>
      <c r="G2" s="143"/>
      <c r="H2" s="143"/>
      <c r="I2" s="143"/>
      <c r="J2" s="143"/>
      <c r="K2" s="143"/>
      <c r="L2" s="143"/>
      <c r="M2" s="143"/>
      <c r="N2" s="143"/>
      <c r="O2" s="143"/>
      <c r="P2" s="143"/>
    </row>
    <row r="4" spans="1:17">
      <c r="A4" s="49" t="s">
        <v>3</v>
      </c>
      <c r="B4" s="52">
        <f>Budget!B4</f>
        <v>0.55000000000000004</v>
      </c>
      <c r="D4" s="151" t="s">
        <v>124</v>
      </c>
      <c r="E4" s="151"/>
      <c r="F4" s="151"/>
      <c r="G4" s="151"/>
    </row>
    <row r="5" spans="1:17">
      <c r="A5" s="49" t="s">
        <v>7</v>
      </c>
      <c r="B5" s="53">
        <f>Budget!B5</f>
        <v>1.04</v>
      </c>
      <c r="D5" s="49" t="s">
        <v>8</v>
      </c>
      <c r="E5" s="52">
        <f>Budget!E5</f>
        <v>0.23899999999999999</v>
      </c>
      <c r="F5" s="49" t="s">
        <v>9</v>
      </c>
      <c r="G5" s="52">
        <f>Budget!G5</f>
        <v>0.26700000000000002</v>
      </c>
    </row>
    <row r="6" spans="1:17" ht="15.75" thickBot="1">
      <c r="A6" s="3" t="s">
        <v>11</v>
      </c>
      <c r="B6" s="101">
        <f>Budget!B6</f>
        <v>10</v>
      </c>
      <c r="D6" s="49" t="s">
        <v>12</v>
      </c>
      <c r="E6" s="52">
        <f>Budget!E6</f>
        <v>7.9000000000000001E-2</v>
      </c>
      <c r="F6" s="49" t="s">
        <v>13</v>
      </c>
      <c r="G6" s="52">
        <f>Budget!G6</f>
        <v>0</v>
      </c>
    </row>
    <row r="7" spans="1:17" ht="15.75" thickBot="1">
      <c r="A7" s="102" t="s">
        <v>125</v>
      </c>
      <c r="B7" s="153"/>
      <c r="C7" s="154"/>
    </row>
    <row r="8" spans="1:17" ht="15" customHeight="1">
      <c r="D8" s="146" t="s">
        <v>126</v>
      </c>
      <c r="F8" s="146" t="s">
        <v>127</v>
      </c>
      <c r="G8" s="146" t="s">
        <v>128</v>
      </c>
      <c r="H8" s="146" t="s">
        <v>129</v>
      </c>
      <c r="I8" s="146" t="s">
        <v>130</v>
      </c>
      <c r="J8" s="146" t="s">
        <v>131</v>
      </c>
    </row>
    <row r="9" spans="1:17">
      <c r="A9" s="3" t="s">
        <v>18</v>
      </c>
      <c r="D9" s="146"/>
      <c r="F9" s="146"/>
      <c r="G9" s="146"/>
      <c r="H9" s="146"/>
      <c r="I9" s="146"/>
      <c r="J9" s="146"/>
      <c r="K9" s="51" t="s">
        <v>19</v>
      </c>
      <c r="L9" s="51" t="s">
        <v>19</v>
      </c>
      <c r="M9" s="51" t="s">
        <v>19</v>
      </c>
      <c r="N9" s="51" t="s">
        <v>19</v>
      </c>
      <c r="O9" s="51" t="s">
        <v>19</v>
      </c>
      <c r="P9" s="152" t="s">
        <v>20</v>
      </c>
    </row>
    <row r="10" spans="1:17">
      <c r="A10" s="49" t="s">
        <v>21</v>
      </c>
      <c r="B10" s="49" t="s">
        <v>22</v>
      </c>
      <c r="C10" s="49" t="s">
        <v>23</v>
      </c>
      <c r="D10" s="146"/>
      <c r="E10" s="49" t="s">
        <v>24</v>
      </c>
      <c r="F10" s="146"/>
      <c r="G10" s="146"/>
      <c r="H10" s="146"/>
      <c r="I10" s="146"/>
      <c r="J10" s="146"/>
      <c r="K10" s="51">
        <v>1</v>
      </c>
      <c r="L10" s="51">
        <v>2</v>
      </c>
      <c r="M10" s="51">
        <v>3</v>
      </c>
      <c r="N10" s="51">
        <v>4</v>
      </c>
      <c r="O10" s="51">
        <v>5</v>
      </c>
      <c r="P10" s="152"/>
      <c r="Q10" s="49" t="s">
        <v>25</v>
      </c>
    </row>
    <row r="11" spans="1:17">
      <c r="A11" s="49">
        <f>Budget!A11</f>
        <v>0</v>
      </c>
      <c r="B11" s="49" t="str">
        <f>Budget!B11</f>
        <v>PI</v>
      </c>
      <c r="C11" s="49" t="str">
        <f>Budget!C11</f>
        <v>Academic</v>
      </c>
      <c r="D11" s="55">
        <f>Budget!D11</f>
        <v>0</v>
      </c>
      <c r="E11" s="55">
        <f>Budget!E11</f>
        <v>0</v>
      </c>
      <c r="F11" s="108"/>
      <c r="G11" s="108"/>
      <c r="H11" s="108"/>
      <c r="I11" s="108"/>
      <c r="J11" s="108"/>
      <c r="K11" s="16">
        <f t="shared" ref="K11:K24" si="0">IF(D11&gt;0,ROUND(($F11*$E11)/D11,0),0)</f>
        <v>0</v>
      </c>
      <c r="L11" s="16">
        <f>IF($D$11&gt;0,ROUND((G11*$E11*$B$5^(L10-1))/$D$11,0),0)</f>
        <v>0</v>
      </c>
      <c r="M11" s="16">
        <f>IF($D$11&gt;0,ROUND((H11*$E11*$B$5^(M10-1))/$D$11,0),0)</f>
        <v>0</v>
      </c>
      <c r="N11" s="16">
        <f>IF($D$11&gt;0,ROUND((I11*$E11*$B$5^(N10-1))/$D$11,0),0)</f>
        <v>0</v>
      </c>
      <c r="O11" s="16">
        <f>IF($D$11&gt;0,ROUND((J11*$E11*$B$5^(O10-1))/$D$11,0),0)</f>
        <v>0</v>
      </c>
      <c r="P11" s="10">
        <f>SUM(K11:O11)</f>
        <v>0</v>
      </c>
    </row>
    <row r="12" spans="1:17">
      <c r="A12" s="49">
        <f>Budget!A12</f>
        <v>0</v>
      </c>
      <c r="B12" s="49" t="str">
        <f>Budget!B12</f>
        <v>PI</v>
      </c>
      <c r="C12" s="49" t="str">
        <f>Budget!C12</f>
        <v>Summer</v>
      </c>
      <c r="D12" s="55">
        <f>Budget!D12</f>
        <v>0</v>
      </c>
      <c r="E12" s="55">
        <f>Budget!E12</f>
        <v>0</v>
      </c>
      <c r="F12" s="108"/>
      <c r="G12" s="108"/>
      <c r="H12" s="108"/>
      <c r="I12" s="108"/>
      <c r="J12" s="108"/>
      <c r="K12" s="16">
        <f t="shared" si="0"/>
        <v>0</v>
      </c>
      <c r="L12" s="16">
        <f>IF($D$12&gt;0,ROUND((G12*$E12*$B$5^(L$10-1))/$D$12,0),0)</f>
        <v>0</v>
      </c>
      <c r="M12" s="16">
        <f>IF($D$12&gt;0,ROUND((H12*$E12*$B$5^(M$10-1))/$D$12,0),0)</f>
        <v>0</v>
      </c>
      <c r="N12" s="16">
        <f>IF($D$12&gt;0,ROUND((I12*$E12*$B$5^(N$10-1))/$D$12,0),0)</f>
        <v>0</v>
      </c>
      <c r="O12" s="16">
        <f>IF($D$12&gt;0,ROUND((J12*$E12*$B$5^(O$10-1))/$D$12,0),0)</f>
        <v>0</v>
      </c>
      <c r="P12" s="10">
        <f t="shared" ref="P12:P25" si="1">SUM(K12:O12)</f>
        <v>0</v>
      </c>
    </row>
    <row r="13" spans="1:17">
      <c r="A13" s="49">
        <f>Budget!A13</f>
        <v>0</v>
      </c>
      <c r="B13" s="49" t="str">
        <f>Budget!B13</f>
        <v>Co-PI 1</v>
      </c>
      <c r="C13" s="49" t="str">
        <f>Budget!C13</f>
        <v>Academic</v>
      </c>
      <c r="D13" s="55">
        <f>Budget!D13</f>
        <v>0</v>
      </c>
      <c r="E13" s="55">
        <f>Budget!E13</f>
        <v>0</v>
      </c>
      <c r="F13" s="108"/>
      <c r="G13" s="108"/>
      <c r="H13" s="108"/>
      <c r="I13" s="108"/>
      <c r="J13" s="108"/>
      <c r="K13" s="16">
        <f t="shared" si="0"/>
        <v>0</v>
      </c>
      <c r="L13" s="16">
        <f>IF($D$13&gt;0,ROUND((G13*$E13*$B$5^(L$10-1))/$D$13,0),0)</f>
        <v>0</v>
      </c>
      <c r="M13" s="16">
        <f>IF($D$13&gt;0,ROUND((H13*$E13*$B$5^(M$10-1))/$D$13,0),0)</f>
        <v>0</v>
      </c>
      <c r="N13" s="16">
        <f>IF($D$13&gt;0,ROUND((I13*$E13*$B$5^(N$10-1))/$D$13,0),0)</f>
        <v>0</v>
      </c>
      <c r="O13" s="16">
        <f>IF($D$13&gt;0,ROUND((J13*$E13*$B$5^(O$10-1))/$D$13,0),0)</f>
        <v>0</v>
      </c>
      <c r="P13" s="10">
        <f t="shared" si="1"/>
        <v>0</v>
      </c>
    </row>
    <row r="14" spans="1:17">
      <c r="A14" s="49">
        <f>Budget!A14</f>
        <v>0</v>
      </c>
      <c r="B14" s="49" t="str">
        <f>Budget!B14</f>
        <v>Co-PI 1</v>
      </c>
      <c r="C14" s="49" t="str">
        <f>Budget!C14</f>
        <v>Summer</v>
      </c>
      <c r="D14" s="55">
        <f>Budget!D14</f>
        <v>0</v>
      </c>
      <c r="E14" s="55">
        <f>Budget!E14</f>
        <v>0</v>
      </c>
      <c r="F14" s="108"/>
      <c r="G14" s="108"/>
      <c r="H14" s="108"/>
      <c r="I14" s="108"/>
      <c r="J14" s="108"/>
      <c r="K14" s="16">
        <f t="shared" si="0"/>
        <v>0</v>
      </c>
      <c r="L14" s="16">
        <f>IF($D$14&gt;0,ROUND((G14*$E14*$B$5^(L$10-1))/$D$14,0),0)</f>
        <v>0</v>
      </c>
      <c r="M14" s="16">
        <f>IF($D$14&gt;0,ROUND((H14*$E14*$B$5^(M$10-1))/$D$14,0),0)</f>
        <v>0</v>
      </c>
      <c r="N14" s="16">
        <f>IF($D$14&gt;0,ROUND((I14*$E14*$B$5^(N$10-1))/$D$14,0),0)</f>
        <v>0</v>
      </c>
      <c r="O14" s="16">
        <f>IF($D$14&gt;0,ROUND((J14*$E14*$B$5^(O$10-1))/$D$14,0),0)</f>
        <v>0</v>
      </c>
      <c r="P14" s="10">
        <f t="shared" si="1"/>
        <v>0</v>
      </c>
    </row>
    <row r="15" spans="1:17">
      <c r="A15" s="49" t="e">
        <f>Budget!#REF!</f>
        <v>#REF!</v>
      </c>
      <c r="B15" s="49" t="str">
        <f>Budget!B15</f>
        <v>Co-PI 2</v>
      </c>
      <c r="C15" s="49" t="str">
        <f>Budget!C15</f>
        <v>Academic</v>
      </c>
      <c r="D15" s="55">
        <f>Budget!D15</f>
        <v>0</v>
      </c>
      <c r="E15" s="55">
        <f>Budget!E15</f>
        <v>0</v>
      </c>
      <c r="F15" s="108"/>
      <c r="G15" s="108"/>
      <c r="H15" s="108"/>
      <c r="I15" s="108"/>
      <c r="J15" s="108"/>
      <c r="K15" s="16">
        <f t="shared" si="0"/>
        <v>0</v>
      </c>
      <c r="L15" s="16">
        <f>IF($D$15&gt;0,ROUND((G15*$E15*$B$5^(L$10-1))/$D$15,0),0)</f>
        <v>0</v>
      </c>
      <c r="M15" s="16">
        <f>IF($D$15&gt;0,ROUND((H15*$E15*$B$5^(M$10-1))/$D$15,0),0)</f>
        <v>0</v>
      </c>
      <c r="N15" s="16">
        <f>IF($D$15&gt;0,ROUND((I15*$E15*$B$5^(N$10-1))/$D$15,0),0)</f>
        <v>0</v>
      </c>
      <c r="O15" s="16">
        <f>IF($D$15&gt;0,ROUND((J15*$E15*$B$5^(O$10-1))/$D$15,0),0)</f>
        <v>0</v>
      </c>
      <c r="P15" s="10">
        <f t="shared" si="1"/>
        <v>0</v>
      </c>
    </row>
    <row r="16" spans="1:17">
      <c r="A16" s="49">
        <f>Budget!A15</f>
        <v>0</v>
      </c>
      <c r="B16" s="49" t="str">
        <f>Budget!B16</f>
        <v>Co-PI 2</v>
      </c>
      <c r="C16" s="49" t="str">
        <f>Budget!C16</f>
        <v>Summer</v>
      </c>
      <c r="D16" s="55">
        <f>Budget!D16</f>
        <v>0</v>
      </c>
      <c r="E16" s="55">
        <f>Budget!E16</f>
        <v>0</v>
      </c>
      <c r="F16" s="108"/>
      <c r="G16" s="108"/>
      <c r="H16" s="108"/>
      <c r="I16" s="108"/>
      <c r="J16" s="108"/>
      <c r="K16" s="16">
        <f t="shared" si="0"/>
        <v>0</v>
      </c>
      <c r="L16" s="16">
        <f>IF($D$16&gt;0,ROUND((G16*$E16*$B$5^(L$10-1))/$D$16,0),0)</f>
        <v>0</v>
      </c>
      <c r="M16" s="16">
        <f>IF($D$16&gt;0,ROUND((H16*$E16*$B$5^(M$10-1))/$D$16,0),0)</f>
        <v>0</v>
      </c>
      <c r="N16" s="16">
        <f>IF($D$16&gt;0,ROUND((I16*$E16*$B$5^(N$10-1))/$D$16,0),0)</f>
        <v>0</v>
      </c>
      <c r="O16" s="16">
        <f>IF($D$16&gt;0,ROUND((J16*$E16*$B$5^(O$10-1))/$D$16,0),0)</f>
        <v>0</v>
      </c>
      <c r="P16" s="10">
        <f t="shared" si="1"/>
        <v>0</v>
      </c>
    </row>
    <row r="17" spans="1:17">
      <c r="A17" s="49" t="e">
        <f>Budget!#REF!</f>
        <v>#REF!</v>
      </c>
      <c r="B17" s="49" t="str">
        <f>Budget!B17</f>
        <v>Co-PI 3</v>
      </c>
      <c r="C17" s="49" t="str">
        <f>Budget!C17</f>
        <v>Academic</v>
      </c>
      <c r="D17" s="55">
        <f>Budget!D17</f>
        <v>0</v>
      </c>
      <c r="E17" s="55">
        <f>Budget!E17</f>
        <v>0</v>
      </c>
      <c r="F17" s="108"/>
      <c r="G17" s="108"/>
      <c r="H17" s="108"/>
      <c r="I17" s="108"/>
      <c r="J17" s="108"/>
      <c r="K17" s="16">
        <f t="shared" si="0"/>
        <v>0</v>
      </c>
      <c r="L17" s="16">
        <f>IF($D$17&gt;0,ROUND((G17*$E17*$B$5^(L$10-1))/$D$17,0),0)</f>
        <v>0</v>
      </c>
      <c r="M17" s="16">
        <f>IF($D$17&gt;0,ROUND((H17*$E17*$B$5^(M$10-1))/$D$17,0),0)</f>
        <v>0</v>
      </c>
      <c r="N17" s="16">
        <f>IF($D$17&gt;0,ROUND((I17*$E17*$B$5^(N$10-1))/$D$17,0),0)</f>
        <v>0</v>
      </c>
      <c r="O17" s="16">
        <f>IF($D$17&gt;0,ROUND((J17*$E17*$B$5^(O$10-1))/$D$17,0),0)</f>
        <v>0</v>
      </c>
      <c r="P17" s="10">
        <f t="shared" si="1"/>
        <v>0</v>
      </c>
    </row>
    <row r="18" spans="1:17">
      <c r="A18" s="49">
        <f>Budget!A17</f>
        <v>0</v>
      </c>
      <c r="B18" s="49" t="str">
        <f>Budget!B18</f>
        <v>Co-PI 3</v>
      </c>
      <c r="C18" s="49" t="str">
        <f>Budget!C18</f>
        <v>Summer</v>
      </c>
      <c r="D18" s="55">
        <f>Budget!D18</f>
        <v>0</v>
      </c>
      <c r="E18" s="55">
        <f>Budget!E18</f>
        <v>0</v>
      </c>
      <c r="F18" s="108"/>
      <c r="G18" s="108"/>
      <c r="H18" s="108"/>
      <c r="I18" s="108"/>
      <c r="J18" s="108"/>
      <c r="K18" s="16">
        <f t="shared" si="0"/>
        <v>0</v>
      </c>
      <c r="L18" s="16">
        <f>IF($D$18&gt;0,ROUND((G18*$E18*$B$5^(L$10-1))/$D$18,0),0)</f>
        <v>0</v>
      </c>
      <c r="M18" s="16">
        <f>IF($D$18&gt;0,ROUND((H18*$E18*$B$5^(M$10-1))/$D$18,0),0)</f>
        <v>0</v>
      </c>
      <c r="N18" s="16">
        <f>IF($D$18&gt;0,ROUND((I18*$E18*$B$5^(N$10-1))/$D$18,0),0)</f>
        <v>0</v>
      </c>
      <c r="O18" s="16">
        <f>IF($D$18&gt;0,ROUND((J18*$E18*$B$5^(O$10-1))/$D$18,0),0)</f>
        <v>0</v>
      </c>
      <c r="P18" s="10">
        <f t="shared" si="1"/>
        <v>0</v>
      </c>
    </row>
    <row r="19" spans="1:17">
      <c r="A19" s="49" t="e">
        <f>Budget!#REF!</f>
        <v>#REF!</v>
      </c>
      <c r="B19" s="49" t="str">
        <f>Budget!B19</f>
        <v>Co-PI 4</v>
      </c>
      <c r="C19" s="49" t="str">
        <f>Budget!C19</f>
        <v>Academic</v>
      </c>
      <c r="D19" s="55">
        <f>Budget!D19</f>
        <v>0</v>
      </c>
      <c r="E19" s="55">
        <f>Budget!E19</f>
        <v>0</v>
      </c>
      <c r="F19" s="108"/>
      <c r="G19" s="108"/>
      <c r="H19" s="108"/>
      <c r="I19" s="108"/>
      <c r="J19" s="108"/>
      <c r="K19" s="16">
        <f t="shared" si="0"/>
        <v>0</v>
      </c>
      <c r="L19" s="16">
        <f>IF($D$19&gt;0,ROUND((G19*$E19*$B$5^(L$10-1))/$D$19,0),0)</f>
        <v>0</v>
      </c>
      <c r="M19" s="16">
        <f>IF($D$19&gt;0,ROUND((H19*$E19*$B$5^(M$10-1))/$D$19,0),0)</f>
        <v>0</v>
      </c>
      <c r="N19" s="16">
        <f>IF($D$19&gt;0,ROUND((I19*$E19*$B$5^(N$10-1))/$D$19,0),0)</f>
        <v>0</v>
      </c>
      <c r="O19" s="16">
        <f>IF($D$19&gt;0,ROUND((J19*$E19*$B$5^(O$10-1))/$D$19,0),0)</f>
        <v>0</v>
      </c>
      <c r="P19" s="10">
        <f t="shared" si="1"/>
        <v>0</v>
      </c>
    </row>
    <row r="20" spans="1:17">
      <c r="A20" s="49">
        <f>Budget!A19</f>
        <v>0</v>
      </c>
      <c r="B20" s="49" t="str">
        <f>Budget!B20</f>
        <v>Co-PI 4</v>
      </c>
      <c r="C20" s="49" t="str">
        <f>Budget!C20</f>
        <v>Summer</v>
      </c>
      <c r="D20" s="55">
        <f>Budget!D20</f>
        <v>0</v>
      </c>
      <c r="E20" s="55">
        <f>Budget!E20</f>
        <v>0</v>
      </c>
      <c r="F20" s="108"/>
      <c r="G20" s="108"/>
      <c r="H20" s="108"/>
      <c r="I20" s="108"/>
      <c r="J20" s="108"/>
      <c r="K20" s="16">
        <f t="shared" si="0"/>
        <v>0</v>
      </c>
      <c r="L20" s="16">
        <f>IF($D$20&gt;0,ROUND((G20*$E20*$B$5^(L$10-1))/$D$20,0),0)</f>
        <v>0</v>
      </c>
      <c r="M20" s="16">
        <f>IF($D$20&gt;0,ROUND((H20*$E20*$B$5^(M$10-1))/$D$20,0),0)</f>
        <v>0</v>
      </c>
      <c r="N20" s="16">
        <f>IF($D$20&gt;0,ROUND((I20*$E20*$B$5^(N$10-1))/$D$20,0),0)</f>
        <v>0</v>
      </c>
      <c r="O20" s="16">
        <f>IF($D$20&gt;0,ROUND((J20*$E20*$B$5^(O$10-1))/$D$20,0),0)</f>
        <v>0</v>
      </c>
      <c r="P20" s="10">
        <f t="shared" si="1"/>
        <v>0</v>
      </c>
    </row>
    <row r="21" spans="1:17">
      <c r="A21" s="49">
        <f>Budget!A21</f>
        <v>0</v>
      </c>
      <c r="B21" s="49" t="str">
        <f>Budget!B21</f>
        <v>Post-doc</v>
      </c>
      <c r="C21" s="49" t="str">
        <f>Budget!C21</f>
        <v>Academic</v>
      </c>
      <c r="D21" s="55">
        <f>Budget!D21</f>
        <v>0</v>
      </c>
      <c r="E21" s="55">
        <f>Budget!E21</f>
        <v>0</v>
      </c>
      <c r="F21" s="108"/>
      <c r="G21" s="108"/>
      <c r="H21" s="108"/>
      <c r="I21" s="108"/>
      <c r="J21" s="108"/>
      <c r="K21" s="16">
        <f t="shared" si="0"/>
        <v>0</v>
      </c>
      <c r="L21" s="16">
        <f>IF($D$21&gt;0,ROUND((G21*$E21*$B$5^(L$10-1))/$D$21,0),0)</f>
        <v>0</v>
      </c>
      <c r="M21" s="16">
        <f>IF($D$21&gt;0,ROUND((H21*$E21*$B$5^(M$10-1))/$D$21,0),0)</f>
        <v>0</v>
      </c>
      <c r="N21" s="16">
        <f>IF($D$21&gt;0,ROUND((I21*$E21*$B$5^(N$10-1))/$D$21,0),0)</f>
        <v>0</v>
      </c>
      <c r="O21" s="16">
        <f>IF($D$21&gt;0,ROUND((J21*$E21*$B$5^(O$10-1))/$D$21,0),0)</f>
        <v>0</v>
      </c>
      <c r="P21" s="10">
        <f t="shared" si="1"/>
        <v>0</v>
      </c>
    </row>
    <row r="22" spans="1:17">
      <c r="A22" s="49">
        <f>Budget!A22</f>
        <v>0</v>
      </c>
      <c r="B22" s="49" t="str">
        <f>Budget!B22</f>
        <v>Grad Student</v>
      </c>
      <c r="C22" s="49" t="str">
        <f>Budget!C22</f>
        <v>student</v>
      </c>
      <c r="D22" s="55">
        <f>Budget!D22</f>
        <v>0</v>
      </c>
      <c r="E22" s="55">
        <f>Budget!E22</f>
        <v>0</v>
      </c>
      <c r="F22" s="108"/>
      <c r="G22" s="108"/>
      <c r="H22" s="108"/>
      <c r="I22" s="108"/>
      <c r="J22" s="108"/>
      <c r="K22" s="16">
        <f t="shared" si="0"/>
        <v>0</v>
      </c>
      <c r="L22" s="16">
        <f>IF($D$22&gt;0,ROUND((G22*$E22*$B$5^(L$10-1))/$D$22,0),0)</f>
        <v>0</v>
      </c>
      <c r="M22" s="16">
        <f>IF($D$22&gt;0,ROUND((H22*$E22*$B$5^(M$10-1))/$D$22,0),0)</f>
        <v>0</v>
      </c>
      <c r="N22" s="16">
        <f>IF($D$22&gt;0,ROUND((I22*$E22*$B$5^(N$10-1))/$D$22,0),0)</f>
        <v>0</v>
      </c>
      <c r="O22" s="16">
        <f>IF($D$22&gt;0,ROUND((J22*$E22*$B$5^(O$10-1))/$D$22,0),0)</f>
        <v>0</v>
      </c>
      <c r="P22" s="10">
        <f t="shared" si="1"/>
        <v>0</v>
      </c>
    </row>
    <row r="23" spans="1:17">
      <c r="A23" s="49">
        <f>Budget!A23</f>
        <v>0</v>
      </c>
      <c r="B23" s="49" t="str">
        <f>Budget!B23</f>
        <v>Grad Student</v>
      </c>
      <c r="C23" s="49" t="str">
        <f>Budget!C23</f>
        <v>student</v>
      </c>
      <c r="D23" s="55">
        <f>Budget!D23</f>
        <v>0</v>
      </c>
      <c r="E23" s="55">
        <f>Budget!E23</f>
        <v>0</v>
      </c>
      <c r="F23" s="108"/>
      <c r="G23" s="108"/>
      <c r="H23" s="108"/>
      <c r="I23" s="108"/>
      <c r="J23" s="108"/>
      <c r="K23" s="16">
        <f t="shared" si="0"/>
        <v>0</v>
      </c>
      <c r="L23" s="16">
        <f>IF($D$23&gt;0,ROUND((G23*$E23*$B$5^(L$10-1))/$D$23,0),0)</f>
        <v>0</v>
      </c>
      <c r="M23" s="16">
        <f>IF($D$23&gt;0,ROUND((H23*$E23*$B$5^(M$10-1))/$D$23,0),0)</f>
        <v>0</v>
      </c>
      <c r="N23" s="16">
        <f>IF($D$23&gt;0,ROUND((I23*$E23*$B$5^(N$10-1))/$D$23,0),0)</f>
        <v>0</v>
      </c>
      <c r="O23" s="16">
        <f>IF($D$23&gt;0,ROUND((J23*$E23*$B$5^(O$10-1))/$D$23,0),0)</f>
        <v>0</v>
      </c>
      <c r="P23" s="10">
        <f t="shared" si="1"/>
        <v>0</v>
      </c>
    </row>
    <row r="24" spans="1:17">
      <c r="A24" s="49">
        <f>Budget!A24</f>
        <v>0</v>
      </c>
      <c r="B24" s="49" t="str">
        <f>Budget!B24</f>
        <v>UG Student</v>
      </c>
      <c r="C24" s="49" t="str">
        <f>Budget!C24</f>
        <v>student</v>
      </c>
      <c r="D24" s="55">
        <f>Budget!D24</f>
        <v>0</v>
      </c>
      <c r="E24" s="55">
        <f>Budget!E24</f>
        <v>0</v>
      </c>
      <c r="F24" s="108"/>
      <c r="G24" s="108"/>
      <c r="H24" s="108"/>
      <c r="I24" s="108"/>
      <c r="J24" s="108"/>
      <c r="K24" s="16">
        <f t="shared" si="0"/>
        <v>0</v>
      </c>
      <c r="L24" s="16">
        <f>IF($D$24&gt;0,ROUND((G24*$E24*$B$5^(L$10-1))/$D$24,0),0)</f>
        <v>0</v>
      </c>
      <c r="M24" s="16">
        <f>IF($D$24&gt;0,ROUND((H24*$E24*$B$5^(M$10-1))/$D$24,0),0)</f>
        <v>0</v>
      </c>
      <c r="N24" s="16">
        <f>IF($D$24&gt;0,ROUND((I24*$E24*$B$5^(N$10-1))/$D$24,0),0)</f>
        <v>0</v>
      </c>
      <c r="O24" s="16">
        <f>IF($D$24&gt;0,ROUND((J24*$E24*$B$5^(O$10-1))/$D$24,0),0)</f>
        <v>0</v>
      </c>
      <c r="P24" s="10">
        <f t="shared" si="1"/>
        <v>0</v>
      </c>
    </row>
    <row r="25" spans="1:17">
      <c r="A25" s="49">
        <f>Budget!A25</f>
        <v>0</v>
      </c>
      <c r="B25" s="49" t="str">
        <f>Budget!B25</f>
        <v>UG Student</v>
      </c>
      <c r="C25" s="49" t="str">
        <f>Budget!C25</f>
        <v>student</v>
      </c>
      <c r="D25" s="55">
        <f>Budget!D25</f>
        <v>0</v>
      </c>
      <c r="E25" s="55">
        <f>Budget!E25</f>
        <v>0</v>
      </c>
      <c r="F25" s="108"/>
      <c r="G25" s="108"/>
      <c r="H25" s="108"/>
      <c r="I25" s="108"/>
      <c r="J25" s="108"/>
      <c r="K25" s="16">
        <f>IF(D25&gt;0,ROUND(($F25*$E25)/D25,0),)</f>
        <v>0</v>
      </c>
      <c r="L25" s="16">
        <f>IF($D$25&gt;0,ROUND((G25*$E25*$B$5^(L$10-1))/$D$25,0),0)</f>
        <v>0</v>
      </c>
      <c r="M25" s="16">
        <f>IF($D$25&gt;0,ROUND((H25*$E25*$B$5^(M$10-1))/$D$25,0),0)</f>
        <v>0</v>
      </c>
      <c r="N25" s="16">
        <f>IF($D$25&gt;0,ROUND((I25*$E25*$B$5^(N$10-1))/$D$25,0),0)</f>
        <v>0</v>
      </c>
      <c r="O25" s="16">
        <f>IF($D$25&gt;0,ROUND((J25*$E25*$B$5^(O$10-1))/$D$25,0),0)</f>
        <v>0</v>
      </c>
      <c r="P25" s="10">
        <f t="shared" si="1"/>
        <v>0</v>
      </c>
    </row>
    <row r="26" spans="1:17" s="3" customFormat="1">
      <c r="A26" s="34" t="s">
        <v>35</v>
      </c>
      <c r="B26" s="34"/>
      <c r="C26" s="34"/>
      <c r="D26" s="34"/>
      <c r="E26" s="34"/>
      <c r="F26" s="34"/>
      <c r="G26" s="34"/>
      <c r="H26" s="34"/>
      <c r="I26" s="34"/>
      <c r="J26" s="34"/>
      <c r="K26" s="35">
        <f t="shared" ref="K26:O26" si="2">SUM(K11:K25)</f>
        <v>0</v>
      </c>
      <c r="L26" s="35">
        <f t="shared" si="2"/>
        <v>0</v>
      </c>
      <c r="M26" s="35">
        <f t="shared" si="2"/>
        <v>0</v>
      </c>
      <c r="N26" s="35">
        <f t="shared" si="2"/>
        <v>0</v>
      </c>
      <c r="O26" s="35">
        <f t="shared" si="2"/>
        <v>0</v>
      </c>
      <c r="P26" s="36">
        <f>SUM(P11:P25)</f>
        <v>0</v>
      </c>
      <c r="Q26" s="96">
        <f>SUM(K26:O26)</f>
        <v>0</v>
      </c>
    </row>
    <row r="28" spans="1:17">
      <c r="A28" s="3" t="s">
        <v>36</v>
      </c>
      <c r="K28" s="51" t="s">
        <v>132</v>
      </c>
      <c r="L28" s="51" t="s">
        <v>133</v>
      </c>
      <c r="M28" s="51" t="s">
        <v>134</v>
      </c>
      <c r="N28" s="51" t="s">
        <v>135</v>
      </c>
      <c r="O28" s="51" t="s">
        <v>136</v>
      </c>
      <c r="P28" s="40" t="s">
        <v>37</v>
      </c>
    </row>
    <row r="29" spans="1:17">
      <c r="A29" s="49">
        <f>A11</f>
        <v>0</v>
      </c>
      <c r="B29" s="49" t="str">
        <f>B11</f>
        <v>PI</v>
      </c>
      <c r="C29" s="49" t="str">
        <f>C11</f>
        <v>Academic</v>
      </c>
      <c r="K29" s="16">
        <f>ROUND(IF($C$29="Academic",K11*$E$5,IF($C$29="Summer",K11*$E$6,IF($C$29="Staff",K11*$G$5,IF($C$29="Student",K11*$G$6,0)))),0)</f>
        <v>0</v>
      </c>
      <c r="L29" s="16">
        <f>ROUND(IF($C$29="Academic",L11*$E$5,IF($C$29="Summer",L11*$E$6,IF($C$29="Staff",L11*$G$5,IF($C$29="Student",L11*$G$6,0)))),0)</f>
        <v>0</v>
      </c>
      <c r="M29" s="16">
        <f>ROUND(IF($C$29="Academic",M11*$E$5,IF($C$29="Summer",M11*$E$6,IF($C$29="Staff",M11*$G$5,IF($C$29="Student",M11*$G$6,0)))),0)</f>
        <v>0</v>
      </c>
      <c r="N29" s="16">
        <f>ROUND(IF($C$29="Academic",N11*$E$5,IF($C$29="Summer",N11*$E$6,IF($C$29="Staff",N11*$G$5,IF($C$29="Student",N11*$G$6,0)))),0)</f>
        <v>0</v>
      </c>
      <c r="O29" s="16">
        <f>ROUND(IF($C$29="Academic",O11*$E$5,IF($C$29="Summer",O11*$E$6,IF($C$29="Staff",O11*$G$5,IF($C$29="Student",O11*$G$6,0)))),0)</f>
        <v>0</v>
      </c>
      <c r="P29" s="10">
        <f>SUM(K29:O29)</f>
        <v>0</v>
      </c>
    </row>
    <row r="30" spans="1:17">
      <c r="A30" s="49">
        <f t="shared" ref="A30:C43" si="3">A12</f>
        <v>0</v>
      </c>
      <c r="B30" s="49" t="str">
        <f t="shared" si="3"/>
        <v>PI</v>
      </c>
      <c r="C30" s="49" t="str">
        <f t="shared" si="3"/>
        <v>Summer</v>
      </c>
      <c r="K30" s="16">
        <f>ROUND(IF($C$30="Academic",K12*$E$5,IF($C$30="Summer",K12*$E$6,IF($C$30="Staff",K12*$G$5,IF($C$30="Student",K12*$G$6,0)))),0)</f>
        <v>0</v>
      </c>
      <c r="L30" s="16">
        <f>ROUND(IF($C$30="Academic",L12*$E$5,IF($C$30="Summer",L12*$E$6,IF($C$30="Staff",L12*$G$5,IF($C$30="Student",L12*$G$6,0)))),0)</f>
        <v>0</v>
      </c>
      <c r="M30" s="16">
        <f>ROUND(IF($C$30="Academic",M12*$E$5,IF($C$30="Summer",M12*$E$6,IF($C$30="Staff",M12*$G$5,IF($C$30="Student",M12*$G$6,0)))),0)</f>
        <v>0</v>
      </c>
      <c r="N30" s="16">
        <f>ROUND(IF($C$30="Academic",N12*$E$5,IF($C$30="Summer",N12*$E$6,IF($C$30="Staff",N12*$G$5,IF($C$30="Student",N12*$G$6,0)))),0)</f>
        <v>0</v>
      </c>
      <c r="O30" s="16">
        <f>ROUND(IF($C$30="Academic",O12*$E$5,IF($C$30="Summer",O12*$E$6,IF($C$30="Staff",O12*$G$5,IF($C$30="Student",O12*$G$6,0)))),0)</f>
        <v>0</v>
      </c>
      <c r="P30" s="10">
        <f t="shared" ref="P30:P43" si="4">SUM(K30:O30)</f>
        <v>0</v>
      </c>
    </row>
    <row r="31" spans="1:17">
      <c r="A31" s="49">
        <f t="shared" si="3"/>
        <v>0</v>
      </c>
      <c r="B31" s="49" t="str">
        <f t="shared" si="3"/>
        <v>Co-PI 1</v>
      </c>
      <c r="C31" s="49" t="str">
        <f t="shared" si="3"/>
        <v>Academic</v>
      </c>
      <c r="K31" s="16">
        <f>ROUND(IF($C$31="Academic",K13*$E$5,IF($C$31="Summer",K13*$E$6,IF($C$31="Staff",K13*$G$5,IF($C$31="Student",K13*$G$6,0)))),0)</f>
        <v>0</v>
      </c>
      <c r="L31" s="16">
        <f>ROUND(IF($C$31="Academic",L13*$E$5,IF($C$31="Summer",L13*$E$6,IF($C$31="Staff",L13*$G$5,IF($C$31="Student",L13*$G$6,0)))),0)</f>
        <v>0</v>
      </c>
      <c r="M31" s="16">
        <f>ROUND(IF($C$31="Academic",M13*$E$5,IF($C$31="Summer",M13*$E$6,IF($C$31="Staff",M13*$G$5,IF($C$31="Student",M13*$G$6,0)))),0)</f>
        <v>0</v>
      </c>
      <c r="N31" s="16">
        <f>ROUND(IF($C$31="Academic",N13*$E$5,IF($C$31="Summer",N13*$E$6,IF($C$31="Staff",N13*$G$5,IF($C$31="Student",N13*$G$6,0)))),0)</f>
        <v>0</v>
      </c>
      <c r="O31" s="16">
        <f>ROUND(IF($C$31="Academic",O13*$E$5,IF($C$31="Summer",O13*$E$6,IF($C$31="Staff",O13*$G$5,IF($C$31="Student",O13*$G$6,0)))),0)</f>
        <v>0</v>
      </c>
      <c r="P31" s="10">
        <f t="shared" si="4"/>
        <v>0</v>
      </c>
    </row>
    <row r="32" spans="1:17">
      <c r="A32" s="49">
        <f t="shared" si="3"/>
        <v>0</v>
      </c>
      <c r="B32" s="49" t="str">
        <f t="shared" si="3"/>
        <v>Co-PI 1</v>
      </c>
      <c r="C32" s="49" t="str">
        <f t="shared" si="3"/>
        <v>Summer</v>
      </c>
      <c r="K32" s="16">
        <f>ROUND(IF($C$32="Academic",K14*$E$5,IF($C$32="Summer",K14*$E$6,IF($C$32="Staff",K14*$G$5,IF($C$32="Student",K14*$G$6,0)))),0)</f>
        <v>0</v>
      </c>
      <c r="L32" s="16">
        <f>ROUND(IF($C$32="Academic",L14*$E$5,IF($C$32="Summer",L14*$E$6,IF($C$32="Staff",L14*$G$5,IF($C$32="Student",L14*$G$6,0)))),0)</f>
        <v>0</v>
      </c>
      <c r="M32" s="16">
        <f>ROUND(IF($C$32="Academic",M14*$E$5,IF($C$32="Summer",M14*$E$6,IF($C$32="Staff",M14*$G$5,IF($C$32="Student",M14*$G$6,0)))),0)</f>
        <v>0</v>
      </c>
      <c r="N32" s="16">
        <f>ROUND(IF($C$32="Academic",N14*$E$5,IF($C$32="Summer",N14*$E$6,IF($C$32="Staff",N14*$G$5,IF($C$32="Student",N14*$G$6,0)))),0)</f>
        <v>0</v>
      </c>
      <c r="O32" s="16">
        <f>ROUND(IF($C$32="Academic",O14*$E$5,IF($C$32="Summer",O14*$E$6,IF($C$32="Staff",O14*$G$5,IF($C$32="Student",O14*$G$6,0)))),0)</f>
        <v>0</v>
      </c>
      <c r="P32" s="10">
        <f t="shared" si="4"/>
        <v>0</v>
      </c>
    </row>
    <row r="33" spans="1:17">
      <c r="A33" s="49" t="e">
        <f t="shared" si="3"/>
        <v>#REF!</v>
      </c>
      <c r="B33" s="49" t="str">
        <f t="shared" si="3"/>
        <v>Co-PI 2</v>
      </c>
      <c r="C33" s="49" t="str">
        <f t="shared" si="3"/>
        <v>Academic</v>
      </c>
      <c r="K33" s="16">
        <f>ROUND(IF($C$33="Academic",K15*$E$5,IF($C$33="Summer",K15*$E$6,IF($C$33="Staff",K15*$G$5,IF($C$33="Student",K15*$G$6,0)))),0)</f>
        <v>0</v>
      </c>
      <c r="L33" s="16">
        <f>ROUND(IF($C$33="Academic",L15*$E$5,IF($C$33="Summer",L15*$E$6,IF($C$33="Staff",L15*$G$5,IF($C$33="Student",L15*$G$6,0)))),0)</f>
        <v>0</v>
      </c>
      <c r="M33" s="16">
        <f>ROUND(IF($C$33="Academic",M15*$E$5,IF($C$33="Summer",M15*$E$6,IF($C$33="Staff",M15*$G$5,IF($C$33="Student",M15*$G$6,0)))),0)</f>
        <v>0</v>
      </c>
      <c r="N33" s="16">
        <f>ROUND(IF($C$33="Academic",N15*$E$5,IF($C$33="Summer",N15*$E$6,IF($C$33="Staff",N15*$G$5,IF($C$33="Student",N15*$G$6,0)))),0)</f>
        <v>0</v>
      </c>
      <c r="O33" s="16">
        <f>ROUND(IF($C$33="Academic",O15*$E$5,IF($C$33="Summer",O15*$E$6,IF($C$33="Staff",O15*$G$5,IF($C$33="Student",O15*$G$6,0)))),0)</f>
        <v>0</v>
      </c>
      <c r="P33" s="10">
        <f t="shared" si="4"/>
        <v>0</v>
      </c>
    </row>
    <row r="34" spans="1:17">
      <c r="A34" s="49">
        <f t="shared" si="3"/>
        <v>0</v>
      </c>
      <c r="B34" s="49" t="str">
        <f t="shared" si="3"/>
        <v>Co-PI 2</v>
      </c>
      <c r="C34" s="49" t="str">
        <f t="shared" si="3"/>
        <v>Summer</v>
      </c>
      <c r="K34" s="16">
        <f>ROUND(IF($C$34="Academic",K16*$E$5,IF($C$34="Summer",K16*$E$6,IF($C$34="Staff",K16*$G$5,IF($C$34="Student",K16*$G$6,0)))),0)</f>
        <v>0</v>
      </c>
      <c r="L34" s="16">
        <f>ROUND(IF($C$34="Academic",L16*$E$5,IF($C$34="Summer",L16*$E$6,IF($C$34="Staff",L16*$G$5,IF($C$34="Student",L16*$G$6,0)))),0)</f>
        <v>0</v>
      </c>
      <c r="M34" s="16">
        <f>ROUND(IF($C$34="Academic",M16*$E$5,IF($C$34="Summer",M16*$E$6,IF($C$34="Staff",M16*$G$5,IF($C$34="Student",M16*$G$6,0)))),0)</f>
        <v>0</v>
      </c>
      <c r="N34" s="16">
        <f>ROUND(IF($C$34="Academic",N16*$E$5,IF($C$34="Summer",N16*$E$6,IF($C$34="Staff",N16*$G$5,IF($C$34="Student",N16*$G$6,0)))),0)</f>
        <v>0</v>
      </c>
      <c r="O34" s="16">
        <f>ROUND(IF($C$34="Academic",O16*$E$5,IF($C$34="Summer",O16*$E$6,IF($C$34="Staff",O16*$G$5,IF($C$34="Student",O16*$G$6,0)))),0)</f>
        <v>0</v>
      </c>
      <c r="P34" s="10">
        <f t="shared" si="4"/>
        <v>0</v>
      </c>
    </row>
    <row r="35" spans="1:17">
      <c r="A35" s="49" t="e">
        <f t="shared" si="3"/>
        <v>#REF!</v>
      </c>
      <c r="B35" s="49" t="str">
        <f t="shared" si="3"/>
        <v>Co-PI 3</v>
      </c>
      <c r="C35" s="49" t="str">
        <f t="shared" si="3"/>
        <v>Academic</v>
      </c>
      <c r="K35" s="16">
        <f>ROUND(IF($C$35="Academic",K17*$E$5,IF($C$35="Summer",K17*$E$6,IF($C$35="Staff",K17*$G$5,IF($C$35="Student",K17*$G$6,0)))),0)</f>
        <v>0</v>
      </c>
      <c r="L35" s="16">
        <f>ROUND(IF($C$35="Academic",L17*$E$5,IF($C$35="Summer",L17*$E$6,IF($C$35="Staff",L17*$G$5,IF($C$35="Student",L17*$G$6,0)))),0)</f>
        <v>0</v>
      </c>
      <c r="M35" s="16">
        <f>ROUND(IF($C$35="Academic",M17*$E$5,IF($C$35="Summer",M17*$E$6,IF($C$35="Staff",M17*$G$5,IF($C$35="Student",M17*$G$6,0)))),0)</f>
        <v>0</v>
      </c>
      <c r="N35" s="16">
        <f>ROUND(IF($C$35="Academic",N17*$E$5,IF($C$35="Summer",N17*$E$6,IF($C$35="Staff",N17*$G$5,IF($C$35="Student",N17*$G$6,0)))),0)</f>
        <v>0</v>
      </c>
      <c r="O35" s="16">
        <f>ROUND(IF($C$35="Academic",O17*$E$5,IF($C$35="Summer",O17*$E$6,IF($C$35="Staff",O17*$G$5,IF($C$35="Student",O17*$G$6,0)))),0)</f>
        <v>0</v>
      </c>
      <c r="P35" s="10">
        <f t="shared" si="4"/>
        <v>0</v>
      </c>
    </row>
    <row r="36" spans="1:17">
      <c r="A36" s="49">
        <f t="shared" si="3"/>
        <v>0</v>
      </c>
      <c r="B36" s="49" t="str">
        <f t="shared" si="3"/>
        <v>Co-PI 3</v>
      </c>
      <c r="C36" s="49" t="str">
        <f t="shared" si="3"/>
        <v>Summer</v>
      </c>
      <c r="K36" s="16">
        <f>ROUND(IF($C$36="Academic",K18*$E$5,IF($C$36="Summer",K18*$E$6,IF($C$36="Staff",K18*$G$5,IF($C$36="Student",K18*$G$6,0)))),0)</f>
        <v>0</v>
      </c>
      <c r="L36" s="16">
        <f>ROUND(IF($C$36="Academic",L18*$E$5,IF($C$36="Summer",L18*$E$6,IF($C$36="Staff",L18*$G$5,IF($C$36="Student",L18*$G$6,0)))),0)</f>
        <v>0</v>
      </c>
      <c r="M36" s="16">
        <f>ROUND(IF($C$36="Academic",M18*$E$5,IF($C$36="Summer",M18*$E$6,IF($C$36="Staff",M18*$G$5,IF($C$36="Student",M18*$G$6,0)))),0)</f>
        <v>0</v>
      </c>
      <c r="N36" s="16">
        <f>ROUND(IF($C$36="Academic",N18*$E$5,IF($C$36="Summer",N18*$E$6,IF($C$36="Staff",N18*$G$5,IF($C$36="Student",N18*$G$6,0)))),0)</f>
        <v>0</v>
      </c>
      <c r="O36" s="16">
        <f>ROUND(IF($C$36="Academic",O18*$E$5,IF($C$36="Summer",O18*$E$6,IF($C$36="Staff",O18*$G$5,IF($C$36="Student",O18*$G$6,0)))),0)</f>
        <v>0</v>
      </c>
      <c r="P36" s="10">
        <f t="shared" si="4"/>
        <v>0</v>
      </c>
    </row>
    <row r="37" spans="1:17">
      <c r="A37" s="49" t="e">
        <f t="shared" si="3"/>
        <v>#REF!</v>
      </c>
      <c r="B37" s="49" t="str">
        <f t="shared" si="3"/>
        <v>Co-PI 4</v>
      </c>
      <c r="C37" s="49" t="str">
        <f t="shared" si="3"/>
        <v>Academic</v>
      </c>
      <c r="K37" s="16">
        <f>ROUND(IF($C$37="Academic",K19*$E$5,IF($C$37="Summer",K19*$E$6,IF($C$37="Staff",K19*$G$5,IF($C$37="Student",K19*$G$6,0)))),0)</f>
        <v>0</v>
      </c>
      <c r="L37" s="16">
        <f>ROUND(IF($C$37="Academic",L19*$E$5,IF($C$37="Summer",L19*$E$6,IF($C$37="Staff",L19*$G$5,IF($C$37="Student",L19*$G$6,0)))),0)</f>
        <v>0</v>
      </c>
      <c r="M37" s="16">
        <f>ROUND(IF($C$37="Academic",M19*$E$5,IF($C$37="Summer",M19*$E$6,IF($C$37="Staff",M19*$G$5,IF($C$37="Student",M19*$G$6,0)))),0)</f>
        <v>0</v>
      </c>
      <c r="N37" s="16">
        <f>ROUND(IF($C$37="Academic",N19*$E$5,IF($C$37="Summer",N19*$E$6,IF($C$37="Staff",N19*$G$5,IF($C$37="Student",N19*$G$6,0)))),0)</f>
        <v>0</v>
      </c>
      <c r="O37" s="16">
        <f>ROUND(IF($C$37="Academic",O19*$E$5,IF($C$37="Summer",O19*$E$6,IF($C$37="Staff",O19*$G$5,IF($C$37="Student",O19*$G$6,0)))),0)</f>
        <v>0</v>
      </c>
      <c r="P37" s="10">
        <f t="shared" si="4"/>
        <v>0</v>
      </c>
    </row>
    <row r="38" spans="1:17">
      <c r="A38" s="49">
        <f t="shared" si="3"/>
        <v>0</v>
      </c>
      <c r="B38" s="49" t="str">
        <f t="shared" si="3"/>
        <v>Co-PI 4</v>
      </c>
      <c r="C38" s="49" t="str">
        <f t="shared" si="3"/>
        <v>Summer</v>
      </c>
      <c r="K38" s="16">
        <f>ROUND(IF($C$38="Academic",K20*$E$5,IF($C$38="Summer",K20*$E$6,IF($C$38="Staff",K20*$G$5,IF($C$38="Student",K20*$G$6,0)))),0)</f>
        <v>0</v>
      </c>
      <c r="L38" s="16">
        <f>ROUND(IF($C$38="Academic",L20*$E$5,IF($C$38="Summer",L20*$E$6,IF($C$38="Staff",L20*$G$5,IF($C$38="Student",L20*$G$6,0)))),0)</f>
        <v>0</v>
      </c>
      <c r="M38" s="16">
        <f>ROUND(IF($C$38="Academic",M20*$E$5,IF($C$38="Summer",M20*$E$6,IF($C$38="Staff",M20*$G$5,IF($C$38="Student",M20*$G$6,0)))),0)</f>
        <v>0</v>
      </c>
      <c r="N38" s="16">
        <f>ROUND(IF($C$38="Academic",N20*$E$5,IF($C$38="Summer",N20*$E$6,IF($C$38="Staff",N20*$G$5,IF($C$38="Student",N20*$G$6,0)))),0)</f>
        <v>0</v>
      </c>
      <c r="O38" s="16">
        <f>ROUND(IF($C$38="Academic",O20*$E$5,IF($C$38="Summer",O20*$E$6,IF($C$38="Staff",O20*$G$5,IF($C$38="Student",O20*$G$6,0)))),0)</f>
        <v>0</v>
      </c>
      <c r="P38" s="10">
        <f t="shared" si="4"/>
        <v>0</v>
      </c>
    </row>
    <row r="39" spans="1:17">
      <c r="A39" s="49">
        <f t="shared" si="3"/>
        <v>0</v>
      </c>
      <c r="B39" s="49" t="str">
        <f t="shared" si="3"/>
        <v>Post-doc</v>
      </c>
      <c r="C39" s="49" t="str">
        <f t="shared" si="3"/>
        <v>Academic</v>
      </c>
      <c r="K39" s="16">
        <f>ROUND(IF($C$39="Academic",K21*$E$5,IF($C$39="Summer",K21*$E$6,IF($C$39="Staff",K21*$G$5,IF($C$39="Student",K21*$G$6,0)))),0)</f>
        <v>0</v>
      </c>
      <c r="L39" s="16">
        <f>ROUND(IF($C$39="Academic",L21*$E$5,IF($C$39="Summer",L21*$E$6,IF($C$39="Staff",L21*$G$5,IF($C$39="Student",L21*$G$6,0)))),0)</f>
        <v>0</v>
      </c>
      <c r="M39" s="16">
        <f>ROUND(IF($C$39="Academic",M21*$E$5,IF($C$39="Summer",M21*$E$6,IF($C$39="Staff",M21*$G$5,IF($C$39="Student",M21*$G$6,0)))),0)</f>
        <v>0</v>
      </c>
      <c r="N39" s="16">
        <f>ROUND(IF($C$39="Academic",N21*$E$5,IF($C$39="Summer",N21*$E$6,IF($C$39="Staff",N21*$G$5,IF($C$39="Student",N21*$G$6,0)))),0)</f>
        <v>0</v>
      </c>
      <c r="O39" s="16">
        <f>ROUND(IF($C$39="Academic",O21*$E$5,IF($C$39="Summer",O21*$E$6,IF($C$39="Staff",O21*$G$5,IF($C$39="Student",O21*$G$6,0)))),0)</f>
        <v>0</v>
      </c>
      <c r="P39" s="10">
        <f t="shared" si="4"/>
        <v>0</v>
      </c>
    </row>
    <row r="40" spans="1:17">
      <c r="A40" s="49">
        <f t="shared" si="3"/>
        <v>0</v>
      </c>
      <c r="B40" s="49" t="str">
        <f t="shared" si="3"/>
        <v>Grad Student</v>
      </c>
      <c r="C40" s="49" t="str">
        <f t="shared" si="3"/>
        <v>student</v>
      </c>
      <c r="K40" s="16">
        <f>ROUND(IF($C$40="Academic",K22*$E$5,IF($C$40="Summer",K22*$E$6,IF($C$40="Staff",K22*$G$5,IF($C$40="Student",K22*$G$6,0)))),0)</f>
        <v>0</v>
      </c>
      <c r="L40" s="16">
        <f>ROUND(IF($C$40="Academic",L22*$E$5,IF($C$40="Summer",L22*$E$6,IF($C$40="Staff",L22*$G$5,IF($C$40="Student",L22*$G$6,0)))),0)</f>
        <v>0</v>
      </c>
      <c r="M40" s="16">
        <f>ROUND(IF($C$40="Academic",M22*$E$5,IF($C$40="Summer",M22*$E$6,IF($C$40="Staff",M22*$G$5,IF($C$40="Student",M22*$G$6,0)))),0)</f>
        <v>0</v>
      </c>
      <c r="N40" s="16">
        <f>ROUND(IF($C$40="Academic",N22*$E$5,IF($C$40="Summer",N22*$E$6,IF($C$40="Staff",N22*$G$5,IF($C$40="Student",N22*$G$6,0)))),0)</f>
        <v>0</v>
      </c>
      <c r="O40" s="16">
        <f>ROUND(IF($C$40="Academic",O22*$E$5,IF($C$40="Summer",O22*$E$6,IF($C$40="Staff",O22*$G$5,IF($C$40="Student",O22*$G$6,0)))),0)</f>
        <v>0</v>
      </c>
      <c r="P40" s="10">
        <f t="shared" si="4"/>
        <v>0</v>
      </c>
    </row>
    <row r="41" spans="1:17">
      <c r="A41" s="49">
        <f t="shared" si="3"/>
        <v>0</v>
      </c>
      <c r="B41" s="49" t="str">
        <f t="shared" si="3"/>
        <v>Grad Student</v>
      </c>
      <c r="C41" s="49" t="str">
        <f t="shared" si="3"/>
        <v>student</v>
      </c>
      <c r="K41" s="16">
        <f>ROUND(IF($C$41="Academic",K23*$E$5,IF($C$41="Summer",K23*$E$6,IF($C$41="Staff",K23*$G$5,IF($C$41="Student",K23*$G$6,0)))),0)</f>
        <v>0</v>
      </c>
      <c r="L41" s="16">
        <f>ROUND(IF($C$41="Academic",L23*$E$5,IF($C$41="Summer",L23*$E$6,IF($C$41="Staff",L23*$G$5,IF($C$41="Student",L23*$G$6,0)))),0)</f>
        <v>0</v>
      </c>
      <c r="M41" s="16">
        <f>ROUND(IF($C$41="Academic",M23*$E$5,IF($C$41="Summer",M23*$E$6,IF($C$41="Staff",M23*$G$5,IF($C$41="Student",M23*$G$6,0)))),0)</f>
        <v>0</v>
      </c>
      <c r="N41" s="16">
        <f>ROUND(IF($C$41="Academic",N23*$E$5,IF($C$41="Summer",N23*$E$6,IF($C$41="Staff",N23*$G$5,IF($C$41="Student",N23*$G$6,0)))),0)</f>
        <v>0</v>
      </c>
      <c r="O41" s="16">
        <f>ROUND(IF($C$41="Academic",O23*$E$5,IF($C$41="Summer",O23*$E$6,IF($C$41="Staff",O23*$G$5,IF($C$41="Student",O23*$G$6,0)))),0)</f>
        <v>0</v>
      </c>
      <c r="P41" s="10">
        <f t="shared" si="4"/>
        <v>0</v>
      </c>
    </row>
    <row r="42" spans="1:17">
      <c r="A42" s="49">
        <f t="shared" si="3"/>
        <v>0</v>
      </c>
      <c r="B42" s="49" t="str">
        <f t="shared" si="3"/>
        <v>UG Student</v>
      </c>
      <c r="C42" s="49" t="str">
        <f t="shared" si="3"/>
        <v>student</v>
      </c>
      <c r="K42" s="16">
        <f>ROUND(IF($C$42="Academic",K24*$E$5,IF($C$42="Summer",K24*$E$6,IF($C$42="Staff",K24*$G$5,IF($C$42="Student",K24*$G$6,0)))),0)</f>
        <v>0</v>
      </c>
      <c r="L42" s="16">
        <f>ROUND(IF($C$42="Academic",L24*$E$5,IF($C$42="Summer",L24*$E$6,IF($C$42="Staff",L24*$G$5,IF($C$42="Student",L24*$G$6,0)))),0)</f>
        <v>0</v>
      </c>
      <c r="M42" s="16">
        <f>ROUND(IF($C$42="Academic",M24*$E$5,IF($C$42="Summer",M24*$E$6,IF($C$42="Staff",M24*$G$5,IF($C$42="Student",M24*$G$6,0)))),0)</f>
        <v>0</v>
      </c>
      <c r="N42" s="16">
        <f>ROUND(IF($C$42="Academic",N24*$E$5,IF($C$42="Summer",N24*$E$6,IF($C$42="Staff",N24*$G$5,IF($C$42="Student",N24*$G$6,0)))),0)</f>
        <v>0</v>
      </c>
      <c r="O42" s="16">
        <f>ROUND(IF($C$42="Academic",O24*$E$5,IF($C$42="Summer",O24*$E$6,IF($C$42="Staff",O24*$G$5,IF($C$42="Student",O24*$G$6,0)))),0)</f>
        <v>0</v>
      </c>
      <c r="P42" s="10">
        <f t="shared" si="4"/>
        <v>0</v>
      </c>
    </row>
    <row r="43" spans="1:17">
      <c r="A43" s="49">
        <f t="shared" si="3"/>
        <v>0</v>
      </c>
      <c r="B43" s="49" t="str">
        <f t="shared" si="3"/>
        <v>UG Student</v>
      </c>
      <c r="C43" s="49" t="str">
        <f t="shared" si="3"/>
        <v>student</v>
      </c>
      <c r="K43" s="16">
        <f>ROUND(IF($C$43="Academic",K25*$E$5,IF($C$43="Summer",K25*$E$6,IF($C$43="Staff",K25*$G$5,IF($C$43="Student",K25*$G$6,0)))),0)</f>
        <v>0</v>
      </c>
      <c r="L43" s="16">
        <f>ROUND(IF($C$43="Academic",L25*$E$5,IF($C$43="Summer",L25*$E$6,IF($C$43="Staff",L25*$G$5,IF($C$43="Student",L25*$G$6,0)))),0)</f>
        <v>0</v>
      </c>
      <c r="M43" s="16">
        <f>ROUND(IF($C$43="Academic",M25*$E$5,IF($C$43="Summer",M25*$E$6,IF($C$43="Staff",M25*$G$5,IF($C$43="Student",M25*$G$6,0)))),0)</f>
        <v>0</v>
      </c>
      <c r="N43" s="16">
        <f>ROUND(IF($C$43="Academic",N25*$E$5,IF($C$43="Summer",N25*$E$6,IF($C$43="Staff",N25*$G$5,IF($C$43="Student",N25*$G$6,0)))),0)</f>
        <v>0</v>
      </c>
      <c r="O43" s="16">
        <f>ROUND(IF($C$43="Academic",O25*$E$5,IF($C$43="Summer",O25*$E$6,IF($C$43="Staff",O25*$G$5,IF($C$43="Student",O25*$G$6,0)))),0)</f>
        <v>0</v>
      </c>
      <c r="P43" s="10">
        <f t="shared" si="4"/>
        <v>0</v>
      </c>
    </row>
    <row r="44" spans="1:17" s="3" customFormat="1">
      <c r="A44" s="34" t="s">
        <v>38</v>
      </c>
      <c r="B44" s="34"/>
      <c r="C44" s="34"/>
      <c r="D44" s="34"/>
      <c r="E44" s="34"/>
      <c r="F44" s="34"/>
      <c r="G44" s="34"/>
      <c r="H44" s="34"/>
      <c r="I44" s="34"/>
      <c r="J44" s="34"/>
      <c r="K44" s="35">
        <f t="shared" ref="K44:P44" si="5">SUM(K29:K43)</f>
        <v>0</v>
      </c>
      <c r="L44" s="35">
        <f t="shared" si="5"/>
        <v>0</v>
      </c>
      <c r="M44" s="35">
        <f t="shared" si="5"/>
        <v>0</v>
      </c>
      <c r="N44" s="35">
        <f t="shared" si="5"/>
        <v>0</v>
      </c>
      <c r="O44" s="35">
        <f t="shared" si="5"/>
        <v>0</v>
      </c>
      <c r="P44" s="36">
        <f t="shared" si="5"/>
        <v>0</v>
      </c>
      <c r="Q44" s="96">
        <f>SUM(K44:O44)</f>
        <v>0</v>
      </c>
    </row>
    <row r="45" spans="1:17">
      <c r="P45" s="10"/>
    </row>
    <row r="46" spans="1:17" s="3" customFormat="1">
      <c r="A46" s="56" t="s">
        <v>39</v>
      </c>
      <c r="B46" s="56"/>
      <c r="C46" s="56"/>
      <c r="D46" s="56"/>
      <c r="E46" s="56"/>
      <c r="F46" s="56"/>
      <c r="G46" s="56"/>
      <c r="H46" s="56"/>
      <c r="I46" s="56"/>
      <c r="J46" s="56"/>
      <c r="K46" s="57">
        <f t="shared" ref="K46:P46" si="6">K44+K26</f>
        <v>0</v>
      </c>
      <c r="L46" s="57">
        <f t="shared" si="6"/>
        <v>0</v>
      </c>
      <c r="M46" s="57">
        <f t="shared" si="6"/>
        <v>0</v>
      </c>
      <c r="N46" s="57">
        <f t="shared" si="6"/>
        <v>0</v>
      </c>
      <c r="O46" s="57">
        <f t="shared" si="6"/>
        <v>0</v>
      </c>
      <c r="P46" s="58">
        <f t="shared" si="6"/>
        <v>0</v>
      </c>
      <c r="Q46" s="96">
        <f>SUM(K46:O46)</f>
        <v>0</v>
      </c>
    </row>
    <row r="47" spans="1:17">
      <c r="P47" s="10"/>
    </row>
    <row r="48" spans="1:17">
      <c r="A48" s="3" t="s">
        <v>40</v>
      </c>
      <c r="B48" s="3" t="s">
        <v>137</v>
      </c>
      <c r="K48" s="51" t="s">
        <v>132</v>
      </c>
      <c r="L48" s="51" t="s">
        <v>133</v>
      </c>
      <c r="M48" s="51" t="s">
        <v>134</v>
      </c>
      <c r="N48" s="51" t="s">
        <v>135</v>
      </c>
      <c r="O48" s="51" t="s">
        <v>136</v>
      </c>
      <c r="P48" s="40" t="s">
        <v>37</v>
      </c>
    </row>
    <row r="49" spans="1:17">
      <c r="A49" s="49" t="s">
        <v>42</v>
      </c>
      <c r="P49" s="10">
        <f>SUM(K49:O49)</f>
        <v>0</v>
      </c>
    </row>
    <row r="50" spans="1:17">
      <c r="A50" s="49" t="s">
        <v>43</v>
      </c>
      <c r="P50" s="10">
        <f>SUM(K50:O50)</f>
        <v>0</v>
      </c>
    </row>
    <row r="51" spans="1:17" s="3" customFormat="1">
      <c r="A51" s="34" t="s">
        <v>44</v>
      </c>
      <c r="B51" s="34"/>
      <c r="C51" s="34"/>
      <c r="D51" s="34"/>
      <c r="E51" s="34"/>
      <c r="F51" s="34"/>
      <c r="G51" s="34"/>
      <c r="H51" s="34"/>
      <c r="I51" s="34"/>
      <c r="J51" s="34"/>
      <c r="K51" s="35">
        <f t="shared" ref="K51:O51" si="7">SUM(K49:K50)</f>
        <v>0</v>
      </c>
      <c r="L51" s="35">
        <f t="shared" si="7"/>
        <v>0</v>
      </c>
      <c r="M51" s="35">
        <f t="shared" si="7"/>
        <v>0</v>
      </c>
      <c r="N51" s="35">
        <f t="shared" si="7"/>
        <v>0</v>
      </c>
      <c r="O51" s="35">
        <f t="shared" si="7"/>
        <v>0</v>
      </c>
      <c r="P51" s="36">
        <f>SUM(P49:P50)</f>
        <v>0</v>
      </c>
      <c r="Q51" s="96">
        <f>SUM(K51:O51)</f>
        <v>0</v>
      </c>
    </row>
    <row r="52" spans="1:17">
      <c r="P52" s="10"/>
    </row>
    <row r="53" spans="1:17">
      <c r="A53" s="66" t="s">
        <v>138</v>
      </c>
      <c r="B53" s="66" t="s">
        <v>139</v>
      </c>
      <c r="C53" s="77"/>
      <c r="D53" s="77"/>
      <c r="E53" s="77"/>
      <c r="F53" s="77"/>
      <c r="G53" s="77"/>
      <c r="H53" s="77"/>
      <c r="I53" s="77"/>
      <c r="J53" s="77"/>
      <c r="K53" s="84" t="s">
        <v>132</v>
      </c>
      <c r="L53" s="84" t="s">
        <v>133</v>
      </c>
      <c r="M53" s="84" t="s">
        <v>134</v>
      </c>
      <c r="N53" s="84" t="s">
        <v>135</v>
      </c>
      <c r="O53" s="84" t="s">
        <v>136</v>
      </c>
      <c r="P53" s="85" t="s">
        <v>37</v>
      </c>
    </row>
    <row r="54" spans="1:17">
      <c r="A54" s="77" t="s">
        <v>47</v>
      </c>
      <c r="B54" s="74" t="s">
        <v>48</v>
      </c>
      <c r="C54" s="77"/>
      <c r="D54" s="77"/>
      <c r="E54" s="77"/>
      <c r="F54" s="77"/>
      <c r="G54" s="77"/>
      <c r="H54" s="77"/>
      <c r="I54" s="77"/>
      <c r="J54" s="77"/>
      <c r="K54" s="84"/>
      <c r="L54" s="84"/>
      <c r="M54" s="84"/>
      <c r="N54" s="84"/>
      <c r="O54" s="84"/>
      <c r="P54" s="86">
        <f>SUM(K54:O54)</f>
        <v>0</v>
      </c>
    </row>
    <row r="55" spans="1:17">
      <c r="A55" s="77" t="s">
        <v>49</v>
      </c>
      <c r="B55" s="74" t="s">
        <v>48</v>
      </c>
      <c r="C55" s="77"/>
      <c r="D55" s="77"/>
      <c r="E55" s="77"/>
      <c r="F55" s="77"/>
      <c r="G55" s="77"/>
      <c r="H55" s="77"/>
      <c r="I55" s="77"/>
      <c r="J55" s="77"/>
      <c r="K55" s="84"/>
      <c r="L55" s="84"/>
      <c r="M55" s="84"/>
      <c r="N55" s="84"/>
      <c r="O55" s="84"/>
      <c r="P55" s="86">
        <f>SUM(K55:O55)</f>
        <v>0</v>
      </c>
    </row>
    <row r="56" spans="1:17" s="3" customFormat="1">
      <c r="A56" s="87" t="s">
        <v>59</v>
      </c>
      <c r="B56" s="87"/>
      <c r="C56" s="87"/>
      <c r="D56" s="87"/>
      <c r="E56" s="87"/>
      <c r="F56" s="87"/>
      <c r="G56" s="87"/>
      <c r="H56" s="87"/>
      <c r="I56" s="87"/>
      <c r="J56" s="87"/>
      <c r="K56" s="88">
        <f t="shared" ref="K56:O56" si="8">SUM(K54:K55)</f>
        <v>0</v>
      </c>
      <c r="L56" s="88">
        <f t="shared" si="8"/>
        <v>0</v>
      </c>
      <c r="M56" s="88">
        <f t="shared" si="8"/>
        <v>0</v>
      </c>
      <c r="N56" s="88">
        <f t="shared" si="8"/>
        <v>0</v>
      </c>
      <c r="O56" s="88">
        <f t="shared" si="8"/>
        <v>0</v>
      </c>
      <c r="P56" s="89">
        <f>SUM(P54:P55)</f>
        <v>0</v>
      </c>
      <c r="Q56" s="96">
        <f>SUM(K56:O56)</f>
        <v>0</v>
      </c>
    </row>
    <row r="57" spans="1:17" s="3" customFormat="1">
      <c r="K57" s="9"/>
      <c r="L57" s="9"/>
      <c r="M57" s="9"/>
      <c r="N57" s="9"/>
      <c r="O57" s="9"/>
      <c r="P57" s="10"/>
    </row>
    <row r="58" spans="1:17" s="3" customFormat="1">
      <c r="A58" s="3" t="s">
        <v>140</v>
      </c>
      <c r="K58" s="51" t="s">
        <v>132</v>
      </c>
      <c r="L58" s="51" t="s">
        <v>133</v>
      </c>
      <c r="M58" s="51" t="s">
        <v>134</v>
      </c>
      <c r="N58" s="51" t="s">
        <v>135</v>
      </c>
      <c r="O58" s="51" t="s">
        <v>136</v>
      </c>
      <c r="P58" s="40" t="s">
        <v>37</v>
      </c>
    </row>
    <row r="59" spans="1:17" s="11" customFormat="1">
      <c r="A59" s="11" t="s">
        <v>61</v>
      </c>
      <c r="K59" s="22"/>
      <c r="L59" s="51">
        <f>ROUND(IF($B$6&gt;=L$10,$K$59*$B$5^(L$10-1),0),0)</f>
        <v>0</v>
      </c>
      <c r="M59" s="51">
        <f>ROUND(IF($B$6&gt;=M$10,$K$59*$B$5^(M$10-1),0),0)</f>
        <v>0</v>
      </c>
      <c r="N59" s="51">
        <f>ROUND(IF($B$6&gt;=N$10,$K$59*$B$5^(N$10-1),0),0)</f>
        <v>0</v>
      </c>
      <c r="O59" s="51">
        <f>ROUND(IF($B$6&gt;=O$10,$K$59*$B$5^(O$10-1),0),0)</f>
        <v>0</v>
      </c>
      <c r="P59" s="10">
        <f>SUM(K59:O59)</f>
        <v>0</v>
      </c>
    </row>
    <row r="60" spans="1:17" s="11" customFormat="1">
      <c r="A60" s="11" t="s">
        <v>62</v>
      </c>
      <c r="K60" s="22"/>
      <c r="L60" s="51">
        <f>ROUND(IF($B$6&gt;=L$10,$K$60*$B$5^(L$10-1),0),0)</f>
        <v>0</v>
      </c>
      <c r="M60" s="51">
        <f>ROUND(IF($B$6&gt;=M$10,$K$60*$B$5^(M$10-1),0),0)</f>
        <v>0</v>
      </c>
      <c r="N60" s="51">
        <f>ROUND(IF($B$6&gt;=N$10,$K$60*$B$5^(N$10-1),0),0)</f>
        <v>0</v>
      </c>
      <c r="O60" s="51">
        <f>ROUND(IF($B$6&gt;=O$10,$K$60*$B$5^(O$10-1),0),0)</f>
        <v>0</v>
      </c>
      <c r="P60" s="10">
        <f>SUM(K60:O60)</f>
        <v>0</v>
      </c>
    </row>
    <row r="61" spans="1:17" s="3" customFormat="1">
      <c r="A61" s="34" t="s">
        <v>64</v>
      </c>
      <c r="B61" s="34"/>
      <c r="C61" s="34"/>
      <c r="D61" s="34"/>
      <c r="E61" s="34"/>
      <c r="F61" s="34"/>
      <c r="G61" s="34"/>
      <c r="H61" s="34"/>
      <c r="I61" s="34"/>
      <c r="J61" s="34"/>
      <c r="K61" s="35">
        <f t="shared" ref="K61:O61" si="9">SUM(K59:K60)</f>
        <v>0</v>
      </c>
      <c r="L61" s="35">
        <f t="shared" si="9"/>
        <v>0</v>
      </c>
      <c r="M61" s="35">
        <f t="shared" si="9"/>
        <v>0</v>
      </c>
      <c r="N61" s="35">
        <f t="shared" si="9"/>
        <v>0</v>
      </c>
      <c r="O61" s="35">
        <f t="shared" si="9"/>
        <v>0</v>
      </c>
      <c r="P61" s="36">
        <f>SUM(P59:P60)</f>
        <v>0</v>
      </c>
      <c r="Q61" s="96">
        <f>SUM(K61:O61)</f>
        <v>0</v>
      </c>
    </row>
    <row r="62" spans="1:17">
      <c r="P62" s="10"/>
    </row>
    <row r="63" spans="1:17">
      <c r="A63" s="3" t="s">
        <v>74</v>
      </c>
      <c r="K63" s="51" t="s">
        <v>132</v>
      </c>
      <c r="L63" s="51" t="s">
        <v>133</v>
      </c>
      <c r="M63" s="51" t="s">
        <v>134</v>
      </c>
      <c r="N63" s="51" t="s">
        <v>135</v>
      </c>
      <c r="O63" s="51" t="s">
        <v>136</v>
      </c>
      <c r="P63" s="40" t="s">
        <v>37</v>
      </c>
    </row>
    <row r="64" spans="1:17">
      <c r="A64" s="49" t="s">
        <v>141</v>
      </c>
      <c r="L64" s="51">
        <f>ROUND(IF($B$6&gt;=L$10,$K$64*$B$5^(L$10-1),0),0)</f>
        <v>0</v>
      </c>
      <c r="M64" s="51">
        <f>ROUND(IF($B$6&gt;=M$10,$K$64*$B$5^(M$10-1),0),0)</f>
        <v>0</v>
      </c>
      <c r="N64" s="51">
        <f>ROUND(IF($B$6&gt;=N$10,$K$64*$B$5^(N$10-1),0),0)</f>
        <v>0</v>
      </c>
      <c r="O64" s="51">
        <f>ROUND(IF($B$6&gt;=O$10,$K$64*$B$5^(O$10-1),0),0)</f>
        <v>0</v>
      </c>
      <c r="P64" s="10">
        <f>SUM(K64:O64)</f>
        <v>0</v>
      </c>
    </row>
    <row r="65" spans="1:17">
      <c r="A65" s="49" t="s">
        <v>142</v>
      </c>
      <c r="L65" s="51">
        <f>ROUND(IF($B$6&gt;=L$10,$K$65*$B$5^(L$10-1),0),0)</f>
        <v>0</v>
      </c>
      <c r="M65" s="51">
        <f>ROUND(IF($B$6&gt;=M$10,$K$65*$B$5^(M$10-1),0),0)</f>
        <v>0</v>
      </c>
      <c r="N65" s="51">
        <f>ROUND(IF($B$6&gt;=N$10,$K$65*$B$5^(N$10-1),0),0)</f>
        <v>0</v>
      </c>
      <c r="O65" s="51">
        <f>ROUND(IF($B$6&gt;=O$10,$K$65*$B$5^(O$10-1),0),0)</f>
        <v>0</v>
      </c>
      <c r="P65" s="10">
        <f>SUM(K65:O65)</f>
        <v>0</v>
      </c>
    </row>
    <row r="66" spans="1:17">
      <c r="A66" s="49" t="s">
        <v>143</v>
      </c>
      <c r="D66" s="19"/>
      <c r="L66" s="51">
        <f>ROUND(IF($B$6&gt;=L$10,$K$66*$B$5^(L$10-1),0),0)</f>
        <v>0</v>
      </c>
      <c r="M66" s="51">
        <f>ROUND(IF($B$6&gt;=M$10,$K$66*$B$5^(M$10-1),0),0)</f>
        <v>0</v>
      </c>
      <c r="N66" s="51">
        <f>ROUND(IF($B$6&gt;=N$10,$K$66*$B$5^(N$10-1),0),0)</f>
        <v>0</v>
      </c>
      <c r="O66" s="51">
        <f>ROUND(IF($B$6&gt;=O$10,$K$66*$B$5^(O$10-1),0),0)</f>
        <v>0</v>
      </c>
      <c r="P66" s="10">
        <f>SUM(K66:O66)</f>
        <v>0</v>
      </c>
    </row>
    <row r="67" spans="1:17">
      <c r="A67" s="77" t="s">
        <v>144</v>
      </c>
      <c r="B67" s="77"/>
      <c r="C67" s="77" t="s">
        <v>105</v>
      </c>
      <c r="D67" s="90">
        <f>Budget!D90</f>
        <v>1925</v>
      </c>
      <c r="E67" s="77" t="s">
        <v>87</v>
      </c>
      <c r="F67" s="91"/>
      <c r="G67" s="91"/>
      <c r="H67" s="91"/>
      <c r="I67" s="91"/>
      <c r="J67" s="91"/>
      <c r="K67" s="92">
        <f>ROUND(F67*D67,0)</f>
        <v>0</v>
      </c>
      <c r="L67" s="92">
        <f>ROUND(IF($B$6&gt;=L$10,G67*$D$67*$B$5^(L$10-1),0),0)</f>
        <v>0</v>
      </c>
      <c r="M67" s="92">
        <f t="shared" ref="M67:O67" si="10">ROUND(IF($B$6&gt;=M$10,H67*$D$67*$B$5^(M$10-1),0),0)</f>
        <v>0</v>
      </c>
      <c r="N67" s="92">
        <f t="shared" si="10"/>
        <v>0</v>
      </c>
      <c r="O67" s="92">
        <f t="shared" si="10"/>
        <v>0</v>
      </c>
      <c r="P67" s="86">
        <f>SUM(K67:O67)</f>
        <v>0</v>
      </c>
    </row>
    <row r="68" spans="1:17" s="3" customFormat="1">
      <c r="A68" s="34" t="s">
        <v>88</v>
      </c>
      <c r="B68" s="34"/>
      <c r="C68" s="34"/>
      <c r="D68" s="34"/>
      <c r="E68" s="34"/>
      <c r="F68" s="34"/>
      <c r="G68" s="34"/>
      <c r="H68" s="34"/>
      <c r="I68" s="34"/>
      <c r="J68" s="34"/>
      <c r="K68" s="35">
        <f t="shared" ref="K68:O68" si="11">SUM(K64:K67)</f>
        <v>0</v>
      </c>
      <c r="L68" s="35">
        <f t="shared" si="11"/>
        <v>0</v>
      </c>
      <c r="M68" s="35">
        <f t="shared" si="11"/>
        <v>0</v>
      </c>
      <c r="N68" s="35">
        <f t="shared" si="11"/>
        <v>0</v>
      </c>
      <c r="O68" s="35">
        <f t="shared" si="11"/>
        <v>0</v>
      </c>
      <c r="P68" s="36">
        <f>SUM(P64:P67)</f>
        <v>0</v>
      </c>
      <c r="Q68" s="96">
        <f>SUM(K68:O68)</f>
        <v>0</v>
      </c>
    </row>
    <row r="69" spans="1:17">
      <c r="P69" s="10"/>
    </row>
    <row r="70" spans="1:17">
      <c r="A70" s="66" t="s">
        <v>89</v>
      </c>
      <c r="B70" s="66" t="s">
        <v>90</v>
      </c>
      <c r="C70" s="77"/>
      <c r="D70" s="77"/>
      <c r="E70" s="77"/>
      <c r="F70" s="77"/>
      <c r="G70" s="77"/>
      <c r="H70" s="77"/>
      <c r="I70" s="77"/>
      <c r="J70" s="77"/>
      <c r="K70" s="84" t="s">
        <v>132</v>
      </c>
      <c r="L70" s="84" t="s">
        <v>133</v>
      </c>
      <c r="M70" s="84" t="s">
        <v>134</v>
      </c>
      <c r="N70" s="84" t="s">
        <v>135</v>
      </c>
      <c r="O70" s="84" t="s">
        <v>136</v>
      </c>
      <c r="P70" s="85" t="s">
        <v>37</v>
      </c>
    </row>
    <row r="71" spans="1:17">
      <c r="A71" s="77" t="s">
        <v>91</v>
      </c>
      <c r="B71" s="77"/>
      <c r="C71" s="77"/>
      <c r="D71" s="77"/>
      <c r="E71" s="77"/>
      <c r="F71" s="77"/>
      <c r="G71" s="77"/>
      <c r="H71" s="77"/>
      <c r="I71" s="77"/>
      <c r="J71" s="77"/>
      <c r="K71" s="84"/>
      <c r="L71" s="84"/>
      <c r="M71" s="84"/>
      <c r="N71" s="84"/>
      <c r="O71" s="84"/>
      <c r="P71" s="86">
        <f>SUM(K71:O71)</f>
        <v>0</v>
      </c>
    </row>
    <row r="72" spans="1:17">
      <c r="A72" s="77" t="s">
        <v>92</v>
      </c>
      <c r="B72" s="77"/>
      <c r="C72" s="77"/>
      <c r="D72" s="77"/>
      <c r="E72" s="77"/>
      <c r="F72" s="77"/>
      <c r="G72" s="77"/>
      <c r="H72" s="77"/>
      <c r="I72" s="77"/>
      <c r="J72" s="77"/>
      <c r="K72" s="84"/>
      <c r="L72" s="84"/>
      <c r="M72" s="84"/>
      <c r="N72" s="84"/>
      <c r="O72" s="84"/>
      <c r="P72" s="86">
        <f>SUM(K72:O72)</f>
        <v>0</v>
      </c>
    </row>
    <row r="73" spans="1:17">
      <c r="A73" s="77" t="s">
        <v>93</v>
      </c>
      <c r="B73" s="77"/>
      <c r="C73" s="77"/>
      <c r="D73" s="77"/>
      <c r="E73" s="77"/>
      <c r="F73" s="77"/>
      <c r="G73" s="77"/>
      <c r="H73" s="77"/>
      <c r="I73" s="77"/>
      <c r="J73" s="77"/>
      <c r="K73" s="84"/>
      <c r="L73" s="84"/>
      <c r="M73" s="84"/>
      <c r="N73" s="84"/>
      <c r="O73" s="84"/>
      <c r="P73" s="86">
        <f>SUM(K73:O73)</f>
        <v>0</v>
      </c>
    </row>
    <row r="74" spans="1:17" s="3" customFormat="1">
      <c r="A74" s="87" t="s">
        <v>94</v>
      </c>
      <c r="B74" s="87"/>
      <c r="C74" s="87"/>
      <c r="D74" s="87"/>
      <c r="E74" s="87"/>
      <c r="F74" s="87"/>
      <c r="G74" s="87"/>
      <c r="H74" s="87"/>
      <c r="I74" s="87"/>
      <c r="J74" s="87"/>
      <c r="K74" s="88">
        <f t="shared" ref="K74:P74" si="12">SUM(K71:K73)</f>
        <v>0</v>
      </c>
      <c r="L74" s="88">
        <f t="shared" si="12"/>
        <v>0</v>
      </c>
      <c r="M74" s="88">
        <f t="shared" si="12"/>
        <v>0</v>
      </c>
      <c r="N74" s="88">
        <f t="shared" si="12"/>
        <v>0</v>
      </c>
      <c r="O74" s="88">
        <f t="shared" si="12"/>
        <v>0</v>
      </c>
      <c r="P74" s="89">
        <f t="shared" si="12"/>
        <v>0</v>
      </c>
      <c r="Q74" s="96">
        <f>SUM(K74:O74)</f>
        <v>0</v>
      </c>
    </row>
    <row r="75" spans="1:17">
      <c r="P75" s="10"/>
    </row>
    <row r="76" spans="1:17">
      <c r="K76" s="51" t="s">
        <v>132</v>
      </c>
      <c r="L76" s="51" t="s">
        <v>133</v>
      </c>
      <c r="M76" s="51" t="s">
        <v>134</v>
      </c>
      <c r="N76" s="51" t="s">
        <v>135</v>
      </c>
      <c r="O76" s="51" t="s">
        <v>136</v>
      </c>
      <c r="P76" s="40" t="s">
        <v>37</v>
      </c>
    </row>
    <row r="77" spans="1:17">
      <c r="P77" s="10"/>
    </row>
    <row r="78" spans="1:17" s="3" customFormat="1">
      <c r="A78" s="56" t="s">
        <v>99</v>
      </c>
      <c r="B78" s="56"/>
      <c r="C78" s="56"/>
      <c r="D78" s="56"/>
      <c r="E78" s="56"/>
      <c r="F78" s="56"/>
      <c r="G78" s="56"/>
      <c r="H78" s="56"/>
      <c r="I78" s="56"/>
      <c r="J78" s="56"/>
      <c r="K78" s="57">
        <f>K46+K51+K56+K61+K68+K74</f>
        <v>0</v>
      </c>
      <c r="L78" s="57">
        <f>L46+L51+L56+L61+L68+L74</f>
        <v>0</v>
      </c>
      <c r="M78" s="57">
        <f>M46+M51+M56+M61+M68+M74</f>
        <v>0</v>
      </c>
      <c r="N78" s="57">
        <f>N46+N51+N56+N61+N68+N74</f>
        <v>0</v>
      </c>
      <c r="O78" s="57">
        <f>O46+O51+O56+O61+O68+O74</f>
        <v>0</v>
      </c>
      <c r="P78" s="58">
        <f>SUM(K78:O78)</f>
        <v>0</v>
      </c>
      <c r="Q78" s="9">
        <f>P46+P51+P56+P61+P68+P74</f>
        <v>0</v>
      </c>
    </row>
    <row r="79" spans="1:17">
      <c r="K79" s="16"/>
      <c r="L79" s="16"/>
      <c r="M79" s="16"/>
      <c r="N79" s="16"/>
      <c r="O79" s="16"/>
      <c r="P79" s="10"/>
    </row>
    <row r="80" spans="1:17" s="3" customFormat="1">
      <c r="A80" s="27" t="s">
        <v>100</v>
      </c>
      <c r="B80" s="59">
        <f>B4</f>
        <v>0.55000000000000004</v>
      </c>
      <c r="C80" s="27"/>
      <c r="D80" s="27"/>
      <c r="E80" s="27"/>
      <c r="F80" s="27"/>
      <c r="G80" s="27"/>
      <c r="H80" s="27"/>
      <c r="I80" s="27"/>
      <c r="J80" s="27"/>
      <c r="K80" s="28">
        <f>ROUND(K84*$B$80,0)</f>
        <v>0</v>
      </c>
      <c r="L80" s="28">
        <f>ROUND(L84*$B$80,0)</f>
        <v>0</v>
      </c>
      <c r="M80" s="28">
        <f>ROUND(M84*$B$80,0)</f>
        <v>0</v>
      </c>
      <c r="N80" s="28">
        <f>ROUND(N84*$B$80,0)</f>
        <v>0</v>
      </c>
      <c r="O80" s="28">
        <f>ROUND(O84*$B$80,0)</f>
        <v>0</v>
      </c>
      <c r="P80" s="29">
        <f>SUM(K80:O80)</f>
        <v>0</v>
      </c>
      <c r="Q80" s="9">
        <f>ROUND(Q84*$B$80,0)</f>
        <v>0</v>
      </c>
    </row>
    <row r="81" spans="1:17">
      <c r="K81" s="16"/>
      <c r="L81" s="16"/>
      <c r="M81" s="16"/>
      <c r="N81" s="16"/>
      <c r="O81" s="16"/>
      <c r="P81" s="10"/>
    </row>
    <row r="82" spans="1:17" s="3" customFormat="1" ht="15.75" thickBot="1">
      <c r="A82" s="46" t="s">
        <v>145</v>
      </c>
      <c r="B82" s="46"/>
      <c r="C82" s="46"/>
      <c r="D82" s="46"/>
      <c r="E82" s="46"/>
      <c r="F82" s="46"/>
      <c r="G82" s="46"/>
      <c r="H82" s="46"/>
      <c r="I82" s="46"/>
      <c r="J82" s="46"/>
      <c r="K82" s="47">
        <f>K78+K80</f>
        <v>0</v>
      </c>
      <c r="L82" s="47">
        <f>L78+L80</f>
        <v>0</v>
      </c>
      <c r="M82" s="47">
        <f>M78+M80</f>
        <v>0</v>
      </c>
      <c r="N82" s="47">
        <f>N78+N80</f>
        <v>0</v>
      </c>
      <c r="O82" s="47">
        <f>O78+O80</f>
        <v>0</v>
      </c>
      <c r="P82" s="48">
        <f>SUM(K82:O82)</f>
        <v>0</v>
      </c>
      <c r="Q82" s="97">
        <f>Q78+Q80</f>
        <v>0</v>
      </c>
    </row>
    <row r="83" spans="1:17" ht="15.75" thickTop="1">
      <c r="K83" s="16"/>
      <c r="L83" s="16"/>
      <c r="M83" s="16"/>
      <c r="N83" s="16"/>
      <c r="O83" s="16"/>
      <c r="P83" s="10"/>
      <c r="Q83" s="9"/>
    </row>
    <row r="84" spans="1:17" s="3" customFormat="1">
      <c r="A84" s="3" t="s">
        <v>102</v>
      </c>
      <c r="K84" s="9">
        <f>K78-K56-K67-K74</f>
        <v>0</v>
      </c>
      <c r="L84" s="9">
        <f>L78-L56-L67-L74</f>
        <v>0</v>
      </c>
      <c r="M84" s="9">
        <f>M78-M56-M67-M74</f>
        <v>0</v>
      </c>
      <c r="N84" s="9">
        <f>N78-N56-N67-N74</f>
        <v>0</v>
      </c>
      <c r="O84" s="9">
        <f>O78-O56-O67-O74</f>
        <v>0</v>
      </c>
      <c r="P84" s="10">
        <f>SUM(K84:O84)</f>
        <v>0</v>
      </c>
      <c r="Q84" s="9">
        <f>P78-P56-P67-P74</f>
        <v>0</v>
      </c>
    </row>
    <row r="85" spans="1:17">
      <c r="P85" s="10"/>
    </row>
    <row r="86" spans="1:17">
      <c r="A86" s="49" t="s">
        <v>146</v>
      </c>
    </row>
  </sheetData>
  <sheetProtection formatCells="0" formatColumns="0" formatRows="0" insertColumns="0" insertRows="0" sort="0" autoFilter="0"/>
  <mergeCells count="11">
    <mergeCell ref="B1:F1"/>
    <mergeCell ref="B2:P2"/>
    <mergeCell ref="D4:G4"/>
    <mergeCell ref="D8:D10"/>
    <mergeCell ref="F8:F10"/>
    <mergeCell ref="G8:G10"/>
    <mergeCell ref="H8:H10"/>
    <mergeCell ref="I8:I10"/>
    <mergeCell ref="J8:J10"/>
    <mergeCell ref="P9:P10"/>
    <mergeCell ref="B7:C7"/>
  </mergeCells>
  <phoneticPr fontId="8" type="noConversion"/>
  <pageMargins left="0.75" right="0.75" top="1" bottom="1" header="0.5" footer="0.5"/>
  <pageSetup scale="56" fitToHeight="2" orientation="landscape" r:id="rId1"/>
  <headerFooter alignWithMargins="0">
    <oddHeader>&amp;L&amp;"-,Bold"&amp;14&amp;KFF0000Internal &amp;A&amp;COffice of Sponsored Research &amp; Programs
(312) 567-3035 • osrp@iit.edu&amp;R&amp;G</oddHeader>
    <oddFooter>&amp;L&amp;"-,Bold"&amp;KFF0000Budget Template Rev Jan. 2016 (all other versions obsolete)&amp;C&amp;F • &amp;D • &amp;T&amp;R&amp;P of &amp;N</oddFooter>
  </headerFooter>
  <legacy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249977111117893"/>
  </sheetPr>
  <dimension ref="A1:Q124"/>
  <sheetViews>
    <sheetView zoomScaleNormal="100" workbookViewId="0">
      <selection activeCell="C5" sqref="C5"/>
    </sheetView>
  </sheetViews>
  <sheetFormatPr defaultColWidth="9.140625" defaultRowHeight="15"/>
  <cols>
    <col min="1" max="1" width="26.85546875" style="49" customWidth="1"/>
    <col min="2" max="2" width="13.5703125" style="49" customWidth="1"/>
    <col min="3" max="3" width="12" style="49" customWidth="1"/>
    <col min="4" max="4" width="10.140625" style="49" customWidth="1"/>
    <col min="5" max="5" width="10.85546875" style="49" customWidth="1"/>
    <col min="6" max="6" width="9.140625" style="49"/>
    <col min="7" max="7" width="11.5703125" style="49" customWidth="1"/>
    <col min="8" max="8" width="11.42578125" style="49" customWidth="1"/>
    <col min="9" max="9" width="11.85546875" style="49" customWidth="1"/>
    <col min="10" max="10" width="12.42578125" style="49" customWidth="1"/>
    <col min="11" max="15" width="12.85546875" style="1" bestFit="1" customWidth="1"/>
    <col min="16" max="16" width="14.5703125" style="2" bestFit="1" customWidth="1"/>
    <col min="17" max="17" width="11.5703125" style="39" customWidth="1"/>
    <col min="18" max="16384" width="9.140625" style="49"/>
  </cols>
  <sheetData>
    <row r="1" spans="1:17">
      <c r="A1" s="49" t="s">
        <v>0</v>
      </c>
      <c r="B1" s="143">
        <f>Budget!B1</f>
        <v>0</v>
      </c>
      <c r="C1" s="143"/>
      <c r="D1" s="143"/>
      <c r="E1" s="143"/>
      <c r="F1" s="143"/>
      <c r="G1" s="49" t="s">
        <v>147</v>
      </c>
      <c r="H1" s="50">
        <f>Budget!H1</f>
        <v>0</v>
      </c>
    </row>
    <row r="2" spans="1:17">
      <c r="A2" s="3" t="s">
        <v>123</v>
      </c>
      <c r="B2" s="143" t="e">
        <f>Budget!#REF!</f>
        <v>#REF!</v>
      </c>
      <c r="C2" s="143"/>
      <c r="D2" s="143"/>
      <c r="E2" s="143"/>
      <c r="F2" s="143"/>
      <c r="G2" s="143"/>
      <c r="H2" s="143"/>
      <c r="I2" s="143"/>
      <c r="J2" s="143"/>
      <c r="K2" s="143"/>
      <c r="L2" s="143"/>
      <c r="M2" s="143"/>
      <c r="N2" s="143"/>
      <c r="O2" s="143"/>
      <c r="P2" s="143"/>
      <c r="Q2" s="60"/>
    </row>
    <row r="4" spans="1:17">
      <c r="A4" s="49" t="s">
        <v>3</v>
      </c>
      <c r="B4" s="4">
        <f>Budget!B4</f>
        <v>0.55000000000000004</v>
      </c>
      <c r="D4" s="151" t="s">
        <v>148</v>
      </c>
      <c r="E4" s="151"/>
      <c r="F4" s="151"/>
      <c r="G4" s="151"/>
      <c r="I4" s="155"/>
      <c r="J4" s="155"/>
      <c r="K4" s="155"/>
      <c r="L4" s="155"/>
    </row>
    <row r="5" spans="1:17">
      <c r="A5" s="49" t="s">
        <v>7</v>
      </c>
      <c r="B5" s="49">
        <v>1.04</v>
      </c>
      <c r="D5" s="49" t="s">
        <v>8</v>
      </c>
      <c r="E5" s="4"/>
      <c r="F5" s="49" t="s">
        <v>9</v>
      </c>
      <c r="G5" s="4"/>
      <c r="I5" s="44"/>
      <c r="J5" s="45"/>
      <c r="K5" s="44"/>
      <c r="L5" s="45"/>
    </row>
    <row r="6" spans="1:17">
      <c r="A6" s="3" t="s">
        <v>11</v>
      </c>
      <c r="B6" s="5">
        <f>Budget!B6</f>
        <v>10</v>
      </c>
      <c r="D6" s="49" t="s">
        <v>12</v>
      </c>
      <c r="E6" s="4"/>
      <c r="F6" s="49" t="s">
        <v>13</v>
      </c>
      <c r="G6" s="4"/>
      <c r="I6" s="44"/>
      <c r="J6" s="45"/>
      <c r="K6" s="44"/>
      <c r="L6" s="45"/>
    </row>
    <row r="8" spans="1:17" ht="15" customHeight="1">
      <c r="D8" s="146" t="s">
        <v>17</v>
      </c>
      <c r="F8" s="156" t="s">
        <v>149</v>
      </c>
      <c r="G8" s="1"/>
      <c r="H8" s="1"/>
      <c r="I8" s="1"/>
      <c r="J8" s="1"/>
      <c r="L8" s="2"/>
      <c r="M8" s="39"/>
      <c r="N8" s="49"/>
      <c r="O8" s="49"/>
      <c r="P8" s="49"/>
      <c r="Q8" s="49"/>
    </row>
    <row r="9" spans="1:17">
      <c r="A9" s="3" t="s">
        <v>18</v>
      </c>
      <c r="D9" s="146"/>
      <c r="F9" s="156"/>
      <c r="G9" s="158" t="s">
        <v>150</v>
      </c>
      <c r="H9" s="158" t="s">
        <v>151</v>
      </c>
      <c r="I9" s="159" t="s">
        <v>152</v>
      </c>
      <c r="J9" s="157" t="s">
        <v>153</v>
      </c>
      <c r="K9" s="54"/>
      <c r="L9" s="49"/>
      <c r="M9" s="49"/>
      <c r="N9" s="49"/>
      <c r="O9" s="49"/>
      <c r="P9" s="49"/>
      <c r="Q9" s="49"/>
    </row>
    <row r="10" spans="1:17">
      <c r="A10" s="49" t="s">
        <v>21</v>
      </c>
      <c r="B10" s="49" t="s">
        <v>22</v>
      </c>
      <c r="C10" s="49" t="s">
        <v>23</v>
      </c>
      <c r="D10" s="146"/>
      <c r="E10" s="49" t="s">
        <v>24</v>
      </c>
      <c r="F10" s="156"/>
      <c r="G10" s="158"/>
      <c r="H10" s="158"/>
      <c r="I10" s="159"/>
      <c r="J10" s="157"/>
      <c r="K10" s="54" t="s">
        <v>25</v>
      </c>
      <c r="L10" s="49"/>
      <c r="M10" s="49"/>
      <c r="N10" s="49"/>
      <c r="O10" s="49"/>
      <c r="P10" s="49"/>
      <c r="Q10" s="49"/>
    </row>
    <row r="11" spans="1:17">
      <c r="A11" s="49">
        <f>Budget!A11</f>
        <v>0</v>
      </c>
      <c r="B11" s="49" t="s">
        <v>26</v>
      </c>
      <c r="C11" s="49" t="s">
        <v>8</v>
      </c>
      <c r="D11" s="17"/>
      <c r="E11" s="6"/>
      <c r="F11" s="26"/>
      <c r="G11" s="7">
        <f>Budget!AB11</f>
        <v>0</v>
      </c>
      <c r="H11" s="7"/>
      <c r="I11" s="7">
        <f>ROUND(IF(F11&gt;0,F11*E11/D11,0),0)</f>
        <v>0</v>
      </c>
      <c r="J11" s="8">
        <f>SUM(H11:I11)</f>
        <v>0</v>
      </c>
      <c r="K11" s="10"/>
      <c r="L11" s="49"/>
      <c r="M11" s="49"/>
      <c r="N11" s="49"/>
      <c r="O11" s="49"/>
      <c r="P11" s="49"/>
      <c r="Q11" s="49"/>
    </row>
    <row r="12" spans="1:17">
      <c r="A12" s="49">
        <f>Budget!A12</f>
        <v>0</v>
      </c>
      <c r="B12" s="49" t="str">
        <f>B11</f>
        <v>PI</v>
      </c>
      <c r="C12" s="49" t="s">
        <v>12</v>
      </c>
      <c r="D12" s="17">
        <f>D11</f>
        <v>0</v>
      </c>
      <c r="E12" s="6">
        <f>E11</f>
        <v>0</v>
      </c>
      <c r="F12" s="26"/>
      <c r="G12" s="7">
        <f>Budget!AB12</f>
        <v>0</v>
      </c>
      <c r="H12" s="7"/>
      <c r="I12" s="7">
        <f t="shared" ref="I12:I25" si="0">ROUND(IF(F12&gt;0,F12*E12/D12,0),0)</f>
        <v>0</v>
      </c>
      <c r="J12" s="8">
        <f t="shared" ref="J12:J25" si="1">SUM(H12:I12)</f>
        <v>0</v>
      </c>
      <c r="K12" s="10"/>
      <c r="L12" s="49"/>
      <c r="M12" s="49"/>
      <c r="N12" s="49"/>
      <c r="O12" s="49"/>
      <c r="P12" s="49"/>
      <c r="Q12" s="49"/>
    </row>
    <row r="13" spans="1:17">
      <c r="A13" s="49">
        <f>Budget!A13</f>
        <v>0</v>
      </c>
      <c r="B13" s="49" t="s">
        <v>27</v>
      </c>
      <c r="C13" s="49" t="s">
        <v>8</v>
      </c>
      <c r="D13" s="17"/>
      <c r="E13" s="6"/>
      <c r="F13" s="26"/>
      <c r="G13" s="7">
        <f>Budget!AB13</f>
        <v>0</v>
      </c>
      <c r="H13" s="7"/>
      <c r="I13" s="7">
        <f t="shared" si="0"/>
        <v>0</v>
      </c>
      <c r="J13" s="8">
        <f t="shared" si="1"/>
        <v>0</v>
      </c>
      <c r="K13" s="10"/>
      <c r="L13" s="49"/>
      <c r="M13" s="49"/>
      <c r="N13" s="49"/>
      <c r="O13" s="49"/>
      <c r="P13" s="49"/>
      <c r="Q13" s="49"/>
    </row>
    <row r="14" spans="1:17">
      <c r="A14" s="49">
        <f>Budget!A14</f>
        <v>0</v>
      </c>
      <c r="B14" s="49" t="str">
        <f>B13</f>
        <v>Co-PI 1</v>
      </c>
      <c r="C14" s="49" t="s">
        <v>12</v>
      </c>
      <c r="D14" s="17">
        <f>D13</f>
        <v>0</v>
      </c>
      <c r="E14" s="6">
        <f>E13</f>
        <v>0</v>
      </c>
      <c r="F14" s="26"/>
      <c r="G14" s="7">
        <f>Budget!AB14</f>
        <v>0</v>
      </c>
      <c r="H14" s="7"/>
      <c r="I14" s="7">
        <f t="shared" si="0"/>
        <v>0</v>
      </c>
      <c r="J14" s="8">
        <f t="shared" si="1"/>
        <v>0</v>
      </c>
      <c r="K14" s="10"/>
      <c r="L14" s="49"/>
      <c r="M14" s="49"/>
      <c r="N14" s="49"/>
      <c r="O14" s="49"/>
      <c r="P14" s="49"/>
      <c r="Q14" s="49"/>
    </row>
    <row r="15" spans="1:17">
      <c r="A15" s="49" t="e">
        <f>Budget!#REF!</f>
        <v>#REF!</v>
      </c>
      <c r="B15" s="49" t="s">
        <v>28</v>
      </c>
      <c r="C15" s="49" t="s">
        <v>8</v>
      </c>
      <c r="D15" s="17"/>
      <c r="E15" s="6"/>
      <c r="F15" s="26"/>
      <c r="G15" s="7">
        <f>Budget!AB15</f>
        <v>0</v>
      </c>
      <c r="H15" s="7"/>
      <c r="I15" s="7">
        <f t="shared" si="0"/>
        <v>0</v>
      </c>
      <c r="J15" s="8">
        <f t="shared" si="1"/>
        <v>0</v>
      </c>
      <c r="K15" s="10"/>
      <c r="L15" s="49"/>
      <c r="M15" s="49"/>
      <c r="N15" s="49"/>
      <c r="O15" s="49"/>
      <c r="P15" s="49"/>
      <c r="Q15" s="49"/>
    </row>
    <row r="16" spans="1:17">
      <c r="A16" s="49">
        <f>Budget!A15</f>
        <v>0</v>
      </c>
      <c r="B16" s="49" t="str">
        <f>B15</f>
        <v>Co-PI 2</v>
      </c>
      <c r="C16" s="49" t="s">
        <v>12</v>
      </c>
      <c r="D16" s="17">
        <f>D15</f>
        <v>0</v>
      </c>
      <c r="E16" s="6">
        <f>E15</f>
        <v>0</v>
      </c>
      <c r="F16" s="26"/>
      <c r="G16" s="7">
        <f>Budget!AB16</f>
        <v>0</v>
      </c>
      <c r="H16" s="7"/>
      <c r="I16" s="7">
        <f t="shared" si="0"/>
        <v>0</v>
      </c>
      <c r="J16" s="8">
        <f t="shared" si="1"/>
        <v>0</v>
      </c>
      <c r="K16" s="10"/>
      <c r="L16" s="49"/>
      <c r="M16" s="49"/>
      <c r="N16" s="49"/>
      <c r="O16" s="49"/>
      <c r="P16" s="49"/>
      <c r="Q16" s="49"/>
    </row>
    <row r="17" spans="1:17">
      <c r="A17" s="49" t="e">
        <f>Budget!#REF!</f>
        <v>#REF!</v>
      </c>
      <c r="B17" s="49" t="s">
        <v>29</v>
      </c>
      <c r="C17" s="49" t="s">
        <v>8</v>
      </c>
      <c r="D17" s="17"/>
      <c r="E17" s="6"/>
      <c r="F17" s="26"/>
      <c r="G17" s="7">
        <f>Budget!AB17</f>
        <v>0</v>
      </c>
      <c r="H17" s="7"/>
      <c r="I17" s="7">
        <f t="shared" si="0"/>
        <v>0</v>
      </c>
      <c r="J17" s="8">
        <f t="shared" si="1"/>
        <v>0</v>
      </c>
      <c r="K17" s="10"/>
      <c r="L17" s="49"/>
      <c r="M17" s="49"/>
      <c r="N17" s="49"/>
      <c r="O17" s="49"/>
      <c r="P17" s="49"/>
      <c r="Q17" s="49"/>
    </row>
    <row r="18" spans="1:17">
      <c r="A18" s="49">
        <f>Budget!A17</f>
        <v>0</v>
      </c>
      <c r="B18" s="49" t="str">
        <f>B17</f>
        <v>Co-PI 3</v>
      </c>
      <c r="C18" s="49" t="s">
        <v>12</v>
      </c>
      <c r="D18" s="17">
        <f>D17</f>
        <v>0</v>
      </c>
      <c r="E18" s="6">
        <f>E17</f>
        <v>0</v>
      </c>
      <c r="F18" s="26"/>
      <c r="G18" s="7">
        <f>Budget!AB18</f>
        <v>0</v>
      </c>
      <c r="H18" s="7"/>
      <c r="I18" s="7">
        <f t="shared" si="0"/>
        <v>0</v>
      </c>
      <c r="J18" s="8">
        <f t="shared" si="1"/>
        <v>0</v>
      </c>
      <c r="K18" s="10"/>
      <c r="L18" s="49"/>
      <c r="M18" s="49"/>
      <c r="N18" s="49"/>
      <c r="O18" s="49"/>
      <c r="P18" s="49"/>
      <c r="Q18" s="49"/>
    </row>
    <row r="19" spans="1:17">
      <c r="A19" s="49" t="e">
        <f>Budget!#REF!</f>
        <v>#REF!</v>
      </c>
      <c r="B19" s="49" t="s">
        <v>30</v>
      </c>
      <c r="C19" s="49" t="s">
        <v>8</v>
      </c>
      <c r="D19" s="17"/>
      <c r="E19" s="6"/>
      <c r="F19" s="26"/>
      <c r="G19" s="7">
        <f>Budget!AB19</f>
        <v>0</v>
      </c>
      <c r="H19" s="7"/>
      <c r="I19" s="7">
        <f t="shared" si="0"/>
        <v>0</v>
      </c>
      <c r="J19" s="8">
        <f t="shared" si="1"/>
        <v>0</v>
      </c>
      <c r="K19" s="10"/>
      <c r="L19" s="49"/>
      <c r="M19" s="49"/>
      <c r="N19" s="49"/>
      <c r="O19" s="49"/>
      <c r="P19" s="49"/>
      <c r="Q19" s="49"/>
    </row>
    <row r="20" spans="1:17">
      <c r="A20" s="49">
        <f>Budget!A19</f>
        <v>0</v>
      </c>
      <c r="B20" s="49" t="str">
        <f>B19</f>
        <v>Co-PI 4</v>
      </c>
      <c r="C20" s="49" t="s">
        <v>12</v>
      </c>
      <c r="D20" s="17">
        <f>D19</f>
        <v>0</v>
      </c>
      <c r="E20" s="6">
        <f>E19</f>
        <v>0</v>
      </c>
      <c r="F20" s="26"/>
      <c r="G20" s="7">
        <f>Budget!AB20</f>
        <v>0</v>
      </c>
      <c r="H20" s="7"/>
      <c r="I20" s="7">
        <f t="shared" si="0"/>
        <v>0</v>
      </c>
      <c r="J20" s="8">
        <f t="shared" si="1"/>
        <v>0</v>
      </c>
      <c r="K20" s="10"/>
      <c r="L20" s="49"/>
      <c r="M20" s="49"/>
      <c r="N20" s="49"/>
      <c r="O20" s="49"/>
      <c r="P20" s="49"/>
      <c r="Q20" s="49"/>
    </row>
    <row r="21" spans="1:17">
      <c r="A21" s="49">
        <f>Budget!A21</f>
        <v>0</v>
      </c>
      <c r="B21" s="49" t="s">
        <v>31</v>
      </c>
      <c r="C21" s="49" t="s">
        <v>8</v>
      </c>
      <c r="D21" s="17"/>
      <c r="E21" s="6"/>
      <c r="F21" s="26"/>
      <c r="G21" s="7">
        <f>Budget!AB21</f>
        <v>0</v>
      </c>
      <c r="H21" s="7"/>
      <c r="I21" s="7">
        <f t="shared" si="0"/>
        <v>0</v>
      </c>
      <c r="J21" s="8">
        <f t="shared" si="1"/>
        <v>0</v>
      </c>
      <c r="K21" s="10"/>
      <c r="L21" s="49"/>
      <c r="M21" s="49"/>
      <c r="N21" s="49"/>
      <c r="O21" s="49"/>
      <c r="P21" s="49"/>
      <c r="Q21" s="49"/>
    </row>
    <row r="22" spans="1:17">
      <c r="A22" s="49">
        <f>Budget!A22</f>
        <v>0</v>
      </c>
      <c r="B22" s="49" t="s">
        <v>32</v>
      </c>
      <c r="C22" s="49" t="s">
        <v>13</v>
      </c>
      <c r="D22" s="17"/>
      <c r="E22" s="6"/>
      <c r="F22" s="26"/>
      <c r="G22" s="7">
        <f>Budget!AB22</f>
        <v>0</v>
      </c>
      <c r="H22" s="7"/>
      <c r="I22" s="7">
        <f t="shared" si="0"/>
        <v>0</v>
      </c>
      <c r="J22" s="8">
        <f t="shared" si="1"/>
        <v>0</v>
      </c>
      <c r="K22" s="10"/>
      <c r="L22" s="49"/>
      <c r="M22" s="49"/>
      <c r="N22" s="49"/>
      <c r="O22" s="49"/>
      <c r="P22" s="49"/>
      <c r="Q22" s="49"/>
    </row>
    <row r="23" spans="1:17">
      <c r="A23" s="49">
        <f>Budget!A23</f>
        <v>0</v>
      </c>
      <c r="B23" s="49" t="s">
        <v>32</v>
      </c>
      <c r="C23" s="49" t="s">
        <v>13</v>
      </c>
      <c r="D23" s="17"/>
      <c r="E23" s="6"/>
      <c r="F23" s="26"/>
      <c r="G23" s="7">
        <f>Budget!AB23</f>
        <v>0</v>
      </c>
      <c r="H23" s="7"/>
      <c r="I23" s="7">
        <f t="shared" si="0"/>
        <v>0</v>
      </c>
      <c r="J23" s="8">
        <f t="shared" si="1"/>
        <v>0</v>
      </c>
      <c r="K23" s="10"/>
      <c r="L23" s="49"/>
      <c r="M23" s="49"/>
      <c r="N23" s="49"/>
      <c r="O23" s="49"/>
      <c r="P23" s="49"/>
      <c r="Q23" s="49"/>
    </row>
    <row r="24" spans="1:17">
      <c r="A24" s="49">
        <f>Budget!A24</f>
        <v>0</v>
      </c>
      <c r="B24" s="49" t="s">
        <v>34</v>
      </c>
      <c r="C24" s="49" t="s">
        <v>13</v>
      </c>
      <c r="D24" s="17"/>
      <c r="E24" s="6"/>
      <c r="F24" s="26"/>
      <c r="G24" s="7">
        <f>Budget!AB24</f>
        <v>0</v>
      </c>
      <c r="H24" s="7"/>
      <c r="I24" s="7">
        <f t="shared" si="0"/>
        <v>0</v>
      </c>
      <c r="J24" s="8">
        <f t="shared" si="1"/>
        <v>0</v>
      </c>
      <c r="K24" s="10"/>
      <c r="L24" s="49"/>
      <c r="M24" s="49"/>
      <c r="N24" s="49"/>
      <c r="O24" s="49"/>
      <c r="P24" s="49"/>
      <c r="Q24" s="49"/>
    </row>
    <row r="25" spans="1:17">
      <c r="A25" s="49">
        <f>Budget!A25</f>
        <v>0</v>
      </c>
      <c r="B25" s="49" t="s">
        <v>154</v>
      </c>
      <c r="C25" s="49" t="s">
        <v>154</v>
      </c>
      <c r="D25" s="17"/>
      <c r="E25" s="6"/>
      <c r="F25" s="26"/>
      <c r="G25" s="7">
        <f>Budget!AB25</f>
        <v>0</v>
      </c>
      <c r="H25" s="7"/>
      <c r="I25" s="7">
        <f t="shared" si="0"/>
        <v>0</v>
      </c>
      <c r="J25" s="8">
        <f t="shared" si="1"/>
        <v>0</v>
      </c>
      <c r="K25" s="10"/>
      <c r="L25" s="49"/>
      <c r="M25" s="49"/>
      <c r="N25" s="49"/>
      <c r="O25" s="49"/>
      <c r="P25" s="49"/>
      <c r="Q25" s="49"/>
    </row>
    <row r="26" spans="1:17" s="3" customFormat="1">
      <c r="A26" s="27" t="s">
        <v>35</v>
      </c>
      <c r="B26" s="27"/>
      <c r="C26" s="27"/>
      <c r="D26" s="27"/>
      <c r="E26" s="27"/>
      <c r="F26" s="27"/>
      <c r="G26" s="28">
        <f>Budget!AB26</f>
        <v>0</v>
      </c>
      <c r="H26" s="28">
        <f t="shared" ref="H26:I26" si="2">SUM(H11:H25)</f>
        <v>0</v>
      </c>
      <c r="I26" s="28">
        <f t="shared" si="2"/>
        <v>0</v>
      </c>
      <c r="J26" s="29">
        <f>SUM(J11:J25)</f>
        <v>0</v>
      </c>
      <c r="K26" s="10">
        <f>SUM(H26:I26)</f>
        <v>0</v>
      </c>
    </row>
    <row r="27" spans="1:17">
      <c r="G27" s="1"/>
      <c r="H27" s="1"/>
      <c r="I27" s="1"/>
      <c r="J27" s="2"/>
      <c r="K27" s="39"/>
      <c r="L27" s="49"/>
      <c r="M27" s="49"/>
      <c r="N27" s="49"/>
      <c r="O27" s="49"/>
      <c r="P27" s="49"/>
      <c r="Q27" s="49"/>
    </row>
    <row r="28" spans="1:17">
      <c r="A28" s="3" t="s">
        <v>36</v>
      </c>
      <c r="G28" s="98" t="s">
        <v>155</v>
      </c>
      <c r="H28" s="98" t="s">
        <v>156</v>
      </c>
      <c r="I28" s="98" t="s">
        <v>157</v>
      </c>
      <c r="J28" s="18" t="s">
        <v>158</v>
      </c>
      <c r="K28" s="40"/>
      <c r="L28" s="49"/>
      <c r="M28" s="49"/>
      <c r="N28" s="49"/>
      <c r="O28" s="49"/>
      <c r="P28" s="49"/>
      <c r="Q28" s="49"/>
    </row>
    <row r="29" spans="1:17">
      <c r="A29" s="49">
        <f t="shared" ref="A29:C43" si="3">A11</f>
        <v>0</v>
      </c>
      <c r="B29" s="49" t="str">
        <f t="shared" si="3"/>
        <v>PI</v>
      </c>
      <c r="C29" s="49" t="str">
        <f t="shared" si="3"/>
        <v>Academic</v>
      </c>
      <c r="G29" s="7">
        <f>Budget!AB29</f>
        <v>0</v>
      </c>
      <c r="H29" s="7"/>
      <c r="I29" s="7">
        <f>ROUND(IF($C$29="Academic",I11*$E$5,IF($C$29="Summer",I11*$E$6,IF($C$29="Staff",I11*$G$5,IF($C$29="Student",I11*$G$6,0)))),0)</f>
        <v>0</v>
      </c>
      <c r="J29" s="8">
        <f>SUM(H29:I29)</f>
        <v>0</v>
      </c>
      <c r="K29" s="10"/>
      <c r="L29" s="49"/>
      <c r="M29" s="49"/>
      <c r="N29" s="49"/>
      <c r="O29" s="49"/>
      <c r="P29" s="49"/>
      <c r="Q29" s="49"/>
    </row>
    <row r="30" spans="1:17">
      <c r="A30" s="49">
        <f t="shared" si="3"/>
        <v>0</v>
      </c>
      <c r="B30" s="49" t="str">
        <f t="shared" si="3"/>
        <v>PI</v>
      </c>
      <c r="C30" s="49" t="str">
        <f t="shared" si="3"/>
        <v>Summer</v>
      </c>
      <c r="G30" s="7">
        <f>Budget!AB30</f>
        <v>0</v>
      </c>
      <c r="H30" s="7"/>
      <c r="I30" s="7">
        <f>ROUND(IF($C$30="Academic",I12*$E$5,IF($C$30="Summer",I12*$E$6,IF($C$30="Staff",I12*$G$5,IF($C$30="Student",I12*$G$6,0)))),0)</f>
        <v>0</v>
      </c>
      <c r="J30" s="8">
        <f t="shared" ref="J30:J43" si="4">SUM(H30:I30)</f>
        <v>0</v>
      </c>
      <c r="K30" s="10"/>
      <c r="L30" s="49"/>
      <c r="M30" s="49"/>
      <c r="N30" s="49"/>
      <c r="O30" s="49"/>
      <c r="P30" s="49"/>
      <c r="Q30" s="49"/>
    </row>
    <row r="31" spans="1:17">
      <c r="A31" s="49">
        <f t="shared" si="3"/>
        <v>0</v>
      </c>
      <c r="B31" s="49" t="str">
        <f t="shared" si="3"/>
        <v>Co-PI 1</v>
      </c>
      <c r="C31" s="49" t="str">
        <f t="shared" si="3"/>
        <v>Academic</v>
      </c>
      <c r="G31" s="7">
        <f>Budget!AB31</f>
        <v>0</v>
      </c>
      <c r="H31" s="7"/>
      <c r="I31" s="7">
        <f>ROUND(IF($C$31="Academic",I13*$E$5,IF($C$31="Summer",I13*$E$6,IF($C$31="Staff",I13*$G$5,IF($C$31="Student",I13*$G$6,0)))),0)</f>
        <v>0</v>
      </c>
      <c r="J31" s="8">
        <f t="shared" si="4"/>
        <v>0</v>
      </c>
      <c r="K31" s="10"/>
      <c r="L31" s="49"/>
      <c r="M31" s="49"/>
      <c r="N31" s="49"/>
      <c r="O31" s="49"/>
      <c r="P31" s="49"/>
      <c r="Q31" s="49"/>
    </row>
    <row r="32" spans="1:17">
      <c r="A32" s="49">
        <f t="shared" si="3"/>
        <v>0</v>
      </c>
      <c r="B32" s="49" t="str">
        <f t="shared" si="3"/>
        <v>Co-PI 1</v>
      </c>
      <c r="C32" s="49" t="str">
        <f t="shared" si="3"/>
        <v>Summer</v>
      </c>
      <c r="G32" s="7">
        <f>Budget!AB32</f>
        <v>0</v>
      </c>
      <c r="H32" s="7"/>
      <c r="I32" s="7">
        <f>ROUND(IF($C$32="Academic",I14*$E$5,IF($C$32="Summer",I14*$E$6,IF($C$32="Staff",I14*$G$5,IF($C$32="Student",I14*$G$6,0)))),0)</f>
        <v>0</v>
      </c>
      <c r="J32" s="8">
        <f t="shared" si="4"/>
        <v>0</v>
      </c>
      <c r="K32" s="10"/>
      <c r="L32" s="49"/>
      <c r="M32" s="49"/>
      <c r="N32" s="49"/>
      <c r="O32" s="49"/>
      <c r="P32" s="49"/>
      <c r="Q32" s="49"/>
    </row>
    <row r="33" spans="1:17">
      <c r="A33" s="49" t="e">
        <f t="shared" si="3"/>
        <v>#REF!</v>
      </c>
      <c r="B33" s="49" t="str">
        <f t="shared" si="3"/>
        <v>Co-PI 2</v>
      </c>
      <c r="C33" s="49" t="str">
        <f t="shared" si="3"/>
        <v>Academic</v>
      </c>
      <c r="G33" s="7">
        <f>Budget!AB33</f>
        <v>0</v>
      </c>
      <c r="H33" s="7"/>
      <c r="I33" s="7">
        <f>ROUND(IF($C$33="Academic",I15*$E$5,IF($C$33="Summer",I15*$E$6,IF($C$33="Staff",I15*$G$5,IF($C$33="Student",I15*$G$6,0)))),0)</f>
        <v>0</v>
      </c>
      <c r="J33" s="8">
        <f t="shared" si="4"/>
        <v>0</v>
      </c>
      <c r="K33" s="10"/>
      <c r="L33" s="49"/>
      <c r="M33" s="49"/>
      <c r="N33" s="49"/>
      <c r="O33" s="49"/>
      <c r="P33" s="49"/>
      <c r="Q33" s="49"/>
    </row>
    <row r="34" spans="1:17">
      <c r="A34" s="49">
        <f t="shared" si="3"/>
        <v>0</v>
      </c>
      <c r="B34" s="49" t="str">
        <f t="shared" si="3"/>
        <v>Co-PI 2</v>
      </c>
      <c r="C34" s="49" t="str">
        <f t="shared" si="3"/>
        <v>Summer</v>
      </c>
      <c r="G34" s="7">
        <f>Budget!AB34</f>
        <v>0</v>
      </c>
      <c r="H34" s="7"/>
      <c r="I34" s="16">
        <f>ROUND(IF($C$34="Academic",I16*$E$5,IF($C$34="Summer",I16*$E$6,IF($C$34="Staff",I16*$G$5,IF($C$34="Student",I16*$G$6,0)))),0)</f>
        <v>0</v>
      </c>
      <c r="J34" s="8">
        <f t="shared" si="4"/>
        <v>0</v>
      </c>
      <c r="K34" s="10"/>
      <c r="L34" s="49"/>
      <c r="M34" s="49"/>
      <c r="N34" s="49"/>
      <c r="O34" s="49"/>
      <c r="P34" s="49"/>
      <c r="Q34" s="49"/>
    </row>
    <row r="35" spans="1:17">
      <c r="A35" s="49" t="e">
        <f t="shared" si="3"/>
        <v>#REF!</v>
      </c>
      <c r="B35" s="49" t="str">
        <f t="shared" si="3"/>
        <v>Co-PI 3</v>
      </c>
      <c r="C35" s="49" t="str">
        <f t="shared" si="3"/>
        <v>Academic</v>
      </c>
      <c r="G35" s="7">
        <f>Budget!AB35</f>
        <v>0</v>
      </c>
      <c r="H35" s="7"/>
      <c r="I35" s="16">
        <f>ROUND(IF($C$35="Academic",I17*$E$5,IF($C$35="Summer",I17*$E$6,IF($C$35="Staff",I17*$G$5,IF($C$35="Student",I17*$G$6,0)))),0)</f>
        <v>0</v>
      </c>
      <c r="J35" s="8">
        <f t="shared" si="4"/>
        <v>0</v>
      </c>
      <c r="K35" s="10"/>
      <c r="L35" s="49"/>
      <c r="M35" s="49"/>
      <c r="N35" s="49"/>
      <c r="O35" s="49"/>
      <c r="P35" s="49"/>
      <c r="Q35" s="49"/>
    </row>
    <row r="36" spans="1:17">
      <c r="A36" s="49">
        <f t="shared" si="3"/>
        <v>0</v>
      </c>
      <c r="B36" s="49" t="str">
        <f t="shared" si="3"/>
        <v>Co-PI 3</v>
      </c>
      <c r="C36" s="49" t="str">
        <f t="shared" si="3"/>
        <v>Summer</v>
      </c>
      <c r="G36" s="7">
        <f>Budget!AB36</f>
        <v>0</v>
      </c>
      <c r="H36" s="7"/>
      <c r="I36" s="16">
        <f>ROUND(IF($C$36="Academic",I18*$E$5,IF($C$36="Summer",I18*$E$6,IF($C$36="Staff",I18*$G$5,IF($C$36="Student",I18*$G$6,0)))),0)</f>
        <v>0</v>
      </c>
      <c r="J36" s="8">
        <f t="shared" si="4"/>
        <v>0</v>
      </c>
      <c r="K36" s="10"/>
      <c r="L36" s="49"/>
      <c r="M36" s="49"/>
      <c r="N36" s="49"/>
      <c r="O36" s="49"/>
      <c r="P36" s="49"/>
      <c r="Q36" s="49"/>
    </row>
    <row r="37" spans="1:17">
      <c r="A37" s="49" t="e">
        <f t="shared" si="3"/>
        <v>#REF!</v>
      </c>
      <c r="B37" s="49" t="str">
        <f t="shared" si="3"/>
        <v>Co-PI 4</v>
      </c>
      <c r="C37" s="49" t="str">
        <f t="shared" si="3"/>
        <v>Academic</v>
      </c>
      <c r="G37" s="7">
        <f>Budget!AB37</f>
        <v>0</v>
      </c>
      <c r="H37" s="7"/>
      <c r="I37" s="16">
        <f>ROUND(IF($C$37="Academic",I19*$E$5,IF($C$37="Summer",I19*$E$6,IF($C$37="Staff",I19*$G$5,IF($C$37="Student",I19*$G$6,0)))),0)</f>
        <v>0</v>
      </c>
      <c r="J37" s="8">
        <f t="shared" si="4"/>
        <v>0</v>
      </c>
      <c r="K37" s="10"/>
      <c r="L37" s="49"/>
      <c r="M37" s="49"/>
      <c r="N37" s="49"/>
      <c r="O37" s="49"/>
      <c r="P37" s="49"/>
      <c r="Q37" s="49"/>
    </row>
    <row r="38" spans="1:17">
      <c r="A38" s="49">
        <f t="shared" si="3"/>
        <v>0</v>
      </c>
      <c r="B38" s="49" t="str">
        <f t="shared" si="3"/>
        <v>Co-PI 4</v>
      </c>
      <c r="C38" s="49" t="str">
        <f t="shared" si="3"/>
        <v>Summer</v>
      </c>
      <c r="G38" s="7">
        <f>Budget!AB38</f>
        <v>0</v>
      </c>
      <c r="H38" s="7"/>
      <c r="I38" s="16">
        <f>ROUND(IF($C$38="Academic",I20*$E$5,IF($C$38="Summer",I20*$E$6,IF($C$38="Staff",I20*$G$5,IF($C$38="Student",I20*$G$6,0)))),0)</f>
        <v>0</v>
      </c>
      <c r="J38" s="8">
        <f t="shared" si="4"/>
        <v>0</v>
      </c>
      <c r="K38" s="10"/>
      <c r="L38" s="49"/>
      <c r="M38" s="49"/>
      <c r="N38" s="49"/>
      <c r="O38" s="49"/>
      <c r="P38" s="49"/>
      <c r="Q38" s="49"/>
    </row>
    <row r="39" spans="1:17">
      <c r="A39" s="49">
        <f t="shared" si="3"/>
        <v>0</v>
      </c>
      <c r="B39" s="49" t="str">
        <f t="shared" si="3"/>
        <v>Post-doc</v>
      </c>
      <c r="C39" s="49" t="str">
        <f t="shared" si="3"/>
        <v>Academic</v>
      </c>
      <c r="G39" s="7">
        <f>Budget!AB39</f>
        <v>0</v>
      </c>
      <c r="H39" s="7"/>
      <c r="I39" s="16">
        <f>ROUND(IF($C$39="Academic",I21*$E$5,IF($C$39="Summer",I21*$E$6,IF($C$39="Staff",I21*$G$5,IF($C$39="Student",I21*$G$6,0)))),0)</f>
        <v>0</v>
      </c>
      <c r="J39" s="8">
        <f t="shared" si="4"/>
        <v>0</v>
      </c>
      <c r="K39" s="10"/>
      <c r="L39" s="49"/>
      <c r="M39" s="49"/>
      <c r="N39" s="49"/>
      <c r="O39" s="49"/>
      <c r="P39" s="49"/>
      <c r="Q39" s="49"/>
    </row>
    <row r="40" spans="1:17">
      <c r="A40" s="49">
        <f t="shared" si="3"/>
        <v>0</v>
      </c>
      <c r="B40" s="49" t="str">
        <f t="shared" si="3"/>
        <v>Grad Student</v>
      </c>
      <c r="C40" s="49" t="str">
        <f t="shared" si="3"/>
        <v>Student</v>
      </c>
      <c r="G40" s="7">
        <f>Budget!AB40</f>
        <v>0</v>
      </c>
      <c r="H40" s="7"/>
      <c r="I40" s="7">
        <f>ROUND(IF($C$40="Academic",I22*$E$5,IF($C$40="Summer",I22*$E$6,IF($C$40="Staff",I22*$G$5,IF($C$40="Student",I22*$G$6,0)))),0)</f>
        <v>0</v>
      </c>
      <c r="J40" s="8">
        <f t="shared" si="4"/>
        <v>0</v>
      </c>
      <c r="K40" s="10"/>
      <c r="L40" s="49"/>
      <c r="M40" s="49"/>
      <c r="N40" s="49"/>
      <c r="O40" s="49"/>
      <c r="P40" s="49"/>
      <c r="Q40" s="49"/>
    </row>
    <row r="41" spans="1:17">
      <c r="A41" s="49">
        <f t="shared" si="3"/>
        <v>0</v>
      </c>
      <c r="B41" s="49" t="str">
        <f t="shared" si="3"/>
        <v>Grad Student</v>
      </c>
      <c r="C41" s="49" t="str">
        <f t="shared" si="3"/>
        <v>Student</v>
      </c>
      <c r="G41" s="7">
        <f>Budget!AB41</f>
        <v>0</v>
      </c>
      <c r="H41" s="7"/>
      <c r="I41" s="7">
        <f>ROUND(IF($C$41="Academic",I23*$E$5,IF($C$41="Summer",I23*$E$6,IF($C$41="Staff",I23*$G$5,IF($C$41="Student",I23*$G$6,0)))),0)</f>
        <v>0</v>
      </c>
      <c r="J41" s="8">
        <f t="shared" si="4"/>
        <v>0</v>
      </c>
      <c r="K41" s="10"/>
      <c r="L41" s="49"/>
      <c r="M41" s="49"/>
      <c r="N41" s="49"/>
      <c r="O41" s="49"/>
      <c r="P41" s="49"/>
      <c r="Q41" s="49"/>
    </row>
    <row r="42" spans="1:17">
      <c r="A42" s="49">
        <f t="shared" si="3"/>
        <v>0</v>
      </c>
      <c r="B42" s="49" t="str">
        <f t="shared" si="3"/>
        <v>UG Student</v>
      </c>
      <c r="C42" s="49" t="str">
        <f t="shared" si="3"/>
        <v>Student</v>
      </c>
      <c r="G42" s="7">
        <f>Budget!AB42</f>
        <v>0</v>
      </c>
      <c r="H42" s="7"/>
      <c r="I42" s="7">
        <f>ROUND(IF($C$42="Academic",I24*$E$5,IF($C$42="Summer",I24*$E$6,IF($C$42="Staff",I24*$G$5,IF($C$42="Student",I24*$G$6,0)))),0)</f>
        <v>0</v>
      </c>
      <c r="J42" s="8">
        <f t="shared" si="4"/>
        <v>0</v>
      </c>
      <c r="K42" s="10"/>
      <c r="L42" s="49"/>
      <c r="M42" s="49"/>
      <c r="N42" s="49"/>
      <c r="O42" s="49"/>
      <c r="P42" s="49"/>
      <c r="Q42" s="49"/>
    </row>
    <row r="43" spans="1:17">
      <c r="A43" s="49">
        <f t="shared" si="3"/>
        <v>0</v>
      </c>
      <c r="B43" s="49" t="str">
        <f t="shared" si="3"/>
        <v>TBD</v>
      </c>
      <c r="C43" s="49" t="str">
        <f t="shared" si="3"/>
        <v>TBD</v>
      </c>
      <c r="G43" s="7">
        <f>Budget!AB43</f>
        <v>0</v>
      </c>
      <c r="H43" s="7"/>
      <c r="I43" s="7">
        <f>ROUND(IF($C$43="Academic",I25*$E$5,IF($C$43="Summer",I25*$E$6,IF($C$43="Staff",I25*$G$5,IF($C$43="Student",I25*$G$6,0)))),0)</f>
        <v>0</v>
      </c>
      <c r="J43" s="8">
        <f t="shared" si="4"/>
        <v>0</v>
      </c>
      <c r="K43" s="10"/>
      <c r="L43" s="49"/>
      <c r="M43" s="49"/>
      <c r="N43" s="49"/>
      <c r="O43" s="49"/>
      <c r="P43" s="49"/>
      <c r="Q43" s="49"/>
    </row>
    <row r="44" spans="1:17" s="3" customFormat="1">
      <c r="A44" s="27" t="s">
        <v>38</v>
      </c>
      <c r="B44" s="27"/>
      <c r="C44" s="27"/>
      <c r="D44" s="27"/>
      <c r="E44" s="27"/>
      <c r="F44" s="27"/>
      <c r="G44" s="28">
        <f>Budget!AB44</f>
        <v>0</v>
      </c>
      <c r="H44" s="28">
        <f t="shared" ref="H44:J44" si="5">SUM(H29:H43)</f>
        <v>0</v>
      </c>
      <c r="I44" s="28">
        <f t="shared" si="5"/>
        <v>0</v>
      </c>
      <c r="J44" s="29">
        <f t="shared" si="5"/>
        <v>0</v>
      </c>
      <c r="K44" s="10">
        <f>SUM(H44:I44)</f>
        <v>0</v>
      </c>
    </row>
    <row r="45" spans="1:17">
      <c r="G45" s="1"/>
      <c r="H45" s="1"/>
      <c r="I45" s="1"/>
      <c r="J45" s="8"/>
      <c r="K45" s="10"/>
      <c r="L45" s="49"/>
      <c r="M45" s="49"/>
      <c r="N45" s="49"/>
      <c r="O45" s="49"/>
      <c r="P45" s="49"/>
      <c r="Q45" s="49"/>
    </row>
    <row r="46" spans="1:17" s="3" customFormat="1">
      <c r="A46" s="30" t="s">
        <v>39</v>
      </c>
      <c r="B46" s="30"/>
      <c r="C46" s="30"/>
      <c r="D46" s="30"/>
      <c r="E46" s="30"/>
      <c r="F46" s="30"/>
      <c r="G46" s="31">
        <f>Budget!AB46</f>
        <v>0</v>
      </c>
      <c r="H46" s="31">
        <f t="shared" ref="H46:I46" si="6">H44+H26</f>
        <v>0</v>
      </c>
      <c r="I46" s="31">
        <f t="shared" si="6"/>
        <v>0</v>
      </c>
      <c r="J46" s="32">
        <f>J44+J26</f>
        <v>0</v>
      </c>
      <c r="K46" s="10">
        <f>SUM(H46:I46)</f>
        <v>0</v>
      </c>
    </row>
    <row r="47" spans="1:17">
      <c r="G47" s="1"/>
      <c r="H47" s="1"/>
      <c r="I47" s="1"/>
      <c r="J47" s="8"/>
      <c r="K47" s="10"/>
      <c r="L47" s="49"/>
      <c r="M47" s="49"/>
      <c r="N47" s="49"/>
      <c r="O47" s="49"/>
      <c r="P47" s="49"/>
      <c r="Q47" s="49"/>
    </row>
    <row r="48" spans="1:17">
      <c r="A48" s="3" t="s">
        <v>40</v>
      </c>
      <c r="B48" s="3" t="s">
        <v>41</v>
      </c>
      <c r="G48" s="1" t="str">
        <f>G28</f>
        <v>Original</v>
      </c>
      <c r="H48" s="1" t="str">
        <f t="shared" ref="H48:J48" si="7">H28</f>
        <v>Exp</v>
      </c>
      <c r="I48" s="1" t="str">
        <f t="shared" si="7"/>
        <v>Re-Bud</v>
      </c>
      <c r="J48" s="1" t="str">
        <f t="shared" si="7"/>
        <v>TL REV</v>
      </c>
      <c r="K48" s="40"/>
      <c r="L48" s="49"/>
      <c r="M48" s="49"/>
      <c r="N48" s="49"/>
      <c r="O48" s="49"/>
      <c r="P48" s="49"/>
      <c r="Q48" s="49"/>
    </row>
    <row r="49" spans="1:17">
      <c r="A49" s="49" t="s">
        <v>42</v>
      </c>
      <c r="G49" s="7">
        <f>Budget!AB49</f>
        <v>0</v>
      </c>
      <c r="H49" s="1"/>
      <c r="I49" s="1"/>
      <c r="J49" s="8">
        <f>SUM(H49:I49)</f>
        <v>0</v>
      </c>
      <c r="K49" s="10"/>
      <c r="L49" s="49"/>
      <c r="M49" s="49"/>
      <c r="N49" s="49"/>
      <c r="O49" s="49"/>
      <c r="P49" s="49"/>
      <c r="Q49" s="49"/>
    </row>
    <row r="50" spans="1:17">
      <c r="A50" s="49" t="s">
        <v>43</v>
      </c>
      <c r="G50" s="7">
        <f>Budget!AB50</f>
        <v>0</v>
      </c>
      <c r="H50" s="1"/>
      <c r="I50" s="1"/>
      <c r="J50" s="8">
        <f>SUM(H50:I50)</f>
        <v>0</v>
      </c>
      <c r="K50" s="10"/>
      <c r="L50" s="49"/>
      <c r="M50" s="49"/>
      <c r="N50" s="49"/>
      <c r="O50" s="49"/>
      <c r="P50" s="49"/>
      <c r="Q50" s="49"/>
    </row>
    <row r="51" spans="1:17" s="3" customFormat="1">
      <c r="A51" s="30" t="s">
        <v>44</v>
      </c>
      <c r="B51" s="30"/>
      <c r="C51" s="30"/>
      <c r="D51" s="30"/>
      <c r="E51" s="30"/>
      <c r="F51" s="30"/>
      <c r="G51" s="31">
        <f>Budget!AB51</f>
        <v>0</v>
      </c>
      <c r="H51" s="31">
        <f t="shared" ref="H51:J51" si="8">SUM(H49:H50)</f>
        <v>0</v>
      </c>
      <c r="I51" s="31">
        <f t="shared" si="8"/>
        <v>0</v>
      </c>
      <c r="J51" s="32">
        <f t="shared" si="8"/>
        <v>0</v>
      </c>
      <c r="K51" s="10">
        <f>SUM(H51:I51)</f>
        <v>0</v>
      </c>
    </row>
    <row r="52" spans="1:17">
      <c r="G52" s="1"/>
      <c r="H52" s="1"/>
      <c r="I52" s="1"/>
      <c r="J52" s="8"/>
      <c r="K52" s="10"/>
      <c r="L52" s="49"/>
      <c r="M52" s="49"/>
      <c r="N52" s="49"/>
      <c r="O52" s="49"/>
      <c r="P52" s="49"/>
      <c r="Q52" s="49"/>
    </row>
    <row r="53" spans="1:17">
      <c r="A53" s="76" t="s">
        <v>159</v>
      </c>
      <c r="B53" s="76" t="s">
        <v>160</v>
      </c>
      <c r="C53" s="77"/>
      <c r="D53" s="77"/>
      <c r="E53" s="77"/>
      <c r="F53" s="77"/>
      <c r="G53" s="78" t="str">
        <f>G48</f>
        <v>Original</v>
      </c>
      <c r="H53" s="78" t="str">
        <f t="shared" ref="H53:J53" si="9">H48</f>
        <v>Exp</v>
      </c>
      <c r="I53" s="78" t="str">
        <f t="shared" si="9"/>
        <v>Re-Bud</v>
      </c>
      <c r="J53" s="78" t="str">
        <f t="shared" si="9"/>
        <v>TL REV</v>
      </c>
      <c r="K53" s="40"/>
      <c r="L53" s="49"/>
      <c r="M53" s="49"/>
      <c r="N53" s="49"/>
      <c r="O53" s="49"/>
      <c r="P53" s="49"/>
      <c r="Q53" s="49"/>
    </row>
    <row r="54" spans="1:17">
      <c r="A54" s="77" t="s">
        <v>47</v>
      </c>
      <c r="B54" s="74" t="s">
        <v>48</v>
      </c>
      <c r="C54" s="77"/>
      <c r="D54" s="77"/>
      <c r="E54" s="77"/>
      <c r="F54" s="77"/>
      <c r="G54" s="7">
        <f>Budget!AB54</f>
        <v>0</v>
      </c>
      <c r="H54" s="78"/>
      <c r="I54" s="78"/>
      <c r="J54" s="70">
        <f>SUM(H54:I54)</f>
        <v>0</v>
      </c>
      <c r="K54" s="10"/>
      <c r="L54" s="49"/>
      <c r="M54" s="49"/>
      <c r="N54" s="49"/>
      <c r="O54" s="49"/>
      <c r="P54" s="49"/>
      <c r="Q54" s="49"/>
    </row>
    <row r="55" spans="1:17">
      <c r="A55" s="77" t="s">
        <v>49</v>
      </c>
      <c r="B55" s="74" t="s">
        <v>48</v>
      </c>
      <c r="C55" s="77"/>
      <c r="D55" s="77"/>
      <c r="E55" s="77"/>
      <c r="F55" s="77"/>
      <c r="G55" s="7">
        <f>Budget!AB64</f>
        <v>0</v>
      </c>
      <c r="H55" s="78"/>
      <c r="I55" s="78"/>
      <c r="J55" s="70">
        <f>SUM(H55:I55)</f>
        <v>0</v>
      </c>
      <c r="K55" s="10"/>
      <c r="L55" s="49"/>
      <c r="M55" s="49"/>
      <c r="N55" s="49"/>
      <c r="O55" s="49"/>
      <c r="P55" s="49"/>
      <c r="Q55" s="49"/>
    </row>
    <row r="56" spans="1:17" s="3" customFormat="1">
      <c r="A56" s="79" t="s">
        <v>59</v>
      </c>
      <c r="B56" s="79"/>
      <c r="C56" s="79"/>
      <c r="D56" s="79"/>
      <c r="E56" s="79"/>
      <c r="F56" s="79"/>
      <c r="G56" s="80">
        <f>Budget!AB65</f>
        <v>0</v>
      </c>
      <c r="H56" s="80">
        <f t="shared" ref="H56:I56" si="10">SUM(H54:H55)</f>
        <v>0</v>
      </c>
      <c r="I56" s="80">
        <f t="shared" si="10"/>
        <v>0</v>
      </c>
      <c r="J56" s="81">
        <f>SUM(J54:J55)</f>
        <v>0</v>
      </c>
      <c r="K56" s="10">
        <f>SUM(H56:I56)</f>
        <v>0</v>
      </c>
    </row>
    <row r="57" spans="1:17" s="3" customFormat="1">
      <c r="G57" s="9"/>
      <c r="H57" s="9"/>
      <c r="I57" s="9"/>
      <c r="J57" s="10"/>
      <c r="K57" s="10"/>
    </row>
    <row r="58" spans="1:17" s="3" customFormat="1">
      <c r="A58" s="38" t="s">
        <v>60</v>
      </c>
      <c r="B58" s="61"/>
      <c r="G58" s="1" t="str">
        <f>G53</f>
        <v>Original</v>
      </c>
      <c r="H58" s="1" t="str">
        <f t="shared" ref="H58:J58" si="11">H53</f>
        <v>Exp</v>
      </c>
      <c r="I58" s="1" t="str">
        <f t="shared" si="11"/>
        <v>Re-Bud</v>
      </c>
      <c r="J58" s="1" t="str">
        <f t="shared" si="11"/>
        <v>TL REV</v>
      </c>
      <c r="K58" s="40"/>
    </row>
    <row r="59" spans="1:17" s="11" customFormat="1">
      <c r="A59" s="11" t="s">
        <v>61</v>
      </c>
      <c r="G59" s="7">
        <f>Budget!AB68</f>
        <v>0</v>
      </c>
      <c r="H59" s="1"/>
      <c r="I59" s="1"/>
      <c r="J59" s="10">
        <f>SUM(H59:I59)</f>
        <v>0</v>
      </c>
      <c r="K59" s="10"/>
    </row>
    <row r="60" spans="1:17" s="11" customFormat="1">
      <c r="A60" s="11" t="s">
        <v>62</v>
      </c>
      <c r="B60" s="19" t="s">
        <v>63</v>
      </c>
      <c r="G60" s="7">
        <f>Budget!AB69</f>
        <v>0</v>
      </c>
      <c r="H60" s="1"/>
      <c r="I60" s="1"/>
      <c r="J60" s="10">
        <f>SUM(H60:I60)</f>
        <v>0</v>
      </c>
      <c r="K60" s="10"/>
    </row>
    <row r="61" spans="1:17" s="3" customFormat="1">
      <c r="A61" s="30" t="s">
        <v>64</v>
      </c>
      <c r="B61" s="30"/>
      <c r="C61" s="30"/>
      <c r="D61" s="30"/>
      <c r="E61" s="30"/>
      <c r="F61" s="30"/>
      <c r="G61" s="31">
        <f>Budget!AB70</f>
        <v>0</v>
      </c>
      <c r="H61" s="31">
        <f t="shared" ref="H61:J61" si="12">SUM(H59:H60)</f>
        <v>0</v>
      </c>
      <c r="I61" s="31">
        <f t="shared" si="12"/>
        <v>0</v>
      </c>
      <c r="J61" s="32">
        <f t="shared" si="12"/>
        <v>0</v>
      </c>
      <c r="K61" s="10">
        <f>SUM(H61:I61)</f>
        <v>0</v>
      </c>
    </row>
    <row r="62" spans="1:17" s="11" customFormat="1">
      <c r="G62" s="12"/>
      <c r="H62" s="12"/>
      <c r="I62" s="12"/>
      <c r="J62" s="13"/>
      <c r="K62" s="13"/>
    </row>
    <row r="63" spans="1:17" s="11" customFormat="1">
      <c r="G63" s="14"/>
      <c r="H63" s="14"/>
      <c r="I63" s="14"/>
      <c r="J63" s="15"/>
      <c r="K63" s="13"/>
    </row>
    <row r="64" spans="1:17">
      <c r="A64" s="66" t="s">
        <v>161</v>
      </c>
      <c r="B64" s="66" t="s">
        <v>162</v>
      </c>
      <c r="C64" s="67"/>
      <c r="D64" s="67"/>
      <c r="E64" s="67"/>
      <c r="F64" s="67"/>
      <c r="G64" s="68" t="str">
        <f>G58</f>
        <v>Original</v>
      </c>
      <c r="H64" s="68" t="str">
        <f t="shared" ref="H64:J64" si="13">H58</f>
        <v>Exp</v>
      </c>
      <c r="I64" s="68" t="str">
        <f t="shared" si="13"/>
        <v>Re-Bud</v>
      </c>
      <c r="J64" s="68" t="str">
        <f t="shared" si="13"/>
        <v>TL REV</v>
      </c>
      <c r="K64" s="41"/>
      <c r="L64" s="49"/>
      <c r="M64" s="49"/>
      <c r="N64" s="49"/>
      <c r="O64" s="49"/>
      <c r="P64" s="49"/>
      <c r="Q64" s="49"/>
    </row>
    <row r="65" spans="1:17">
      <c r="A65" s="67" t="s">
        <v>67</v>
      </c>
      <c r="B65" s="67"/>
      <c r="C65" s="67"/>
      <c r="D65" s="67"/>
      <c r="E65" s="67"/>
      <c r="F65" s="67"/>
      <c r="G65" s="7">
        <f>Budget!AB73</f>
        <v>0</v>
      </c>
      <c r="H65" s="68"/>
      <c r="I65" s="68"/>
      <c r="J65" s="70">
        <f>SUM(H65:I65)</f>
        <v>0</v>
      </c>
      <c r="K65" s="42"/>
      <c r="L65" s="49"/>
      <c r="M65" s="49"/>
      <c r="N65" s="49"/>
      <c r="O65" s="49"/>
      <c r="P65" s="49"/>
      <c r="Q65" s="49"/>
    </row>
    <row r="66" spans="1:17">
      <c r="A66" s="67" t="s">
        <v>68</v>
      </c>
      <c r="B66" s="67"/>
      <c r="C66" s="67"/>
      <c r="D66" s="67"/>
      <c r="E66" s="67"/>
      <c r="F66" s="67"/>
      <c r="G66" s="7">
        <f>Budget!AB74</f>
        <v>0</v>
      </c>
      <c r="H66" s="68"/>
      <c r="I66" s="68"/>
      <c r="J66" s="70">
        <f t="shared" ref="J66:J69" si="14">SUM(H66:I66)</f>
        <v>0</v>
      </c>
      <c r="K66" s="42"/>
      <c r="L66" s="49"/>
      <c r="M66" s="49"/>
      <c r="N66" s="49"/>
      <c r="O66" s="49"/>
      <c r="P66" s="49"/>
      <c r="Q66" s="49"/>
    </row>
    <row r="67" spans="1:17">
      <c r="A67" s="67" t="s">
        <v>69</v>
      </c>
      <c r="B67" s="67"/>
      <c r="C67" s="67"/>
      <c r="D67" s="67"/>
      <c r="E67" s="67"/>
      <c r="F67" s="67"/>
      <c r="G67" s="7">
        <f>Budget!AB75</f>
        <v>0</v>
      </c>
      <c r="H67" s="68"/>
      <c r="I67" s="68"/>
      <c r="J67" s="70">
        <f t="shared" si="14"/>
        <v>0</v>
      </c>
      <c r="K67" s="42"/>
      <c r="L67" s="49"/>
      <c r="M67" s="49"/>
      <c r="N67" s="49"/>
      <c r="O67" s="49"/>
      <c r="P67" s="49"/>
      <c r="Q67" s="49"/>
    </row>
    <row r="68" spans="1:17">
      <c r="A68" s="67" t="s">
        <v>70</v>
      </c>
      <c r="B68" s="67"/>
      <c r="C68" s="67"/>
      <c r="D68" s="67"/>
      <c r="E68" s="67"/>
      <c r="F68" s="67"/>
      <c r="G68" s="7">
        <f>Budget!AB76</f>
        <v>0</v>
      </c>
      <c r="H68" s="68"/>
      <c r="I68" s="68"/>
      <c r="J68" s="70">
        <f t="shared" si="14"/>
        <v>0</v>
      </c>
      <c r="K68" s="42"/>
      <c r="L68" s="49"/>
      <c r="M68" s="49"/>
      <c r="N68" s="49"/>
      <c r="O68" s="49"/>
      <c r="P68" s="49"/>
      <c r="Q68" s="49"/>
    </row>
    <row r="69" spans="1:17">
      <c r="A69" s="67" t="s">
        <v>71</v>
      </c>
      <c r="B69" s="67"/>
      <c r="C69" s="67"/>
      <c r="D69" s="67"/>
      <c r="E69" s="67"/>
      <c r="F69" s="67"/>
      <c r="G69" s="7">
        <f>Budget!AB77</f>
        <v>0</v>
      </c>
      <c r="H69" s="68"/>
      <c r="I69" s="68"/>
      <c r="J69" s="70">
        <f t="shared" si="14"/>
        <v>0</v>
      </c>
      <c r="K69" s="42"/>
      <c r="L69" s="49"/>
      <c r="M69" s="49"/>
      <c r="N69" s="49"/>
      <c r="O69" s="49"/>
      <c r="P69" s="49"/>
      <c r="Q69" s="49"/>
    </row>
    <row r="70" spans="1:17" s="3" customFormat="1">
      <c r="A70" s="71" t="s">
        <v>72</v>
      </c>
      <c r="B70" s="71"/>
      <c r="C70" s="71"/>
      <c r="D70" s="71"/>
      <c r="E70" s="71"/>
      <c r="F70" s="71"/>
      <c r="G70" s="72">
        <f>Budget!AB78</f>
        <v>0</v>
      </c>
      <c r="H70" s="72">
        <f t="shared" ref="H70:J70" si="15">SUM(H65:H69)</f>
        <v>0</v>
      </c>
      <c r="I70" s="72">
        <f t="shared" si="15"/>
        <v>0</v>
      </c>
      <c r="J70" s="73">
        <f t="shared" si="15"/>
        <v>0</v>
      </c>
      <c r="K70" s="10">
        <f>SUM(H70:I70)</f>
        <v>0</v>
      </c>
    </row>
    <row r="71" spans="1:17">
      <c r="A71" s="74" t="s">
        <v>73</v>
      </c>
      <c r="B71" s="75"/>
      <c r="C71" s="67"/>
      <c r="D71" s="67"/>
      <c r="E71" s="67"/>
      <c r="F71" s="67"/>
      <c r="G71" s="68"/>
      <c r="H71" s="68"/>
      <c r="I71" s="68"/>
      <c r="J71" s="70"/>
      <c r="K71" s="42"/>
      <c r="L71" s="49"/>
      <c r="M71" s="49"/>
      <c r="N71" s="49"/>
      <c r="O71" s="49"/>
      <c r="P71" s="49"/>
      <c r="Q71" s="49"/>
    </row>
    <row r="72" spans="1:17">
      <c r="G72" s="1"/>
      <c r="H72" s="1"/>
      <c r="I72" s="1"/>
      <c r="J72" s="8"/>
      <c r="K72" s="10"/>
      <c r="L72" s="49"/>
      <c r="M72" s="49"/>
      <c r="N72" s="49"/>
      <c r="O72" s="49"/>
      <c r="P72" s="49"/>
      <c r="Q72" s="49"/>
    </row>
    <row r="73" spans="1:17">
      <c r="A73" s="3" t="s">
        <v>74</v>
      </c>
      <c r="G73" s="1" t="str">
        <f>G64</f>
        <v>Original</v>
      </c>
      <c r="H73" s="1" t="str">
        <f t="shared" ref="H73:J73" si="16">H64</f>
        <v>Exp</v>
      </c>
      <c r="I73" s="1" t="str">
        <f t="shared" si="16"/>
        <v>Re-Bud</v>
      </c>
      <c r="J73" s="1" t="str">
        <f t="shared" si="16"/>
        <v>TL REV</v>
      </c>
      <c r="K73" s="40"/>
      <c r="L73" s="49"/>
      <c r="M73" s="49"/>
      <c r="N73" s="49"/>
      <c r="O73" s="49"/>
      <c r="P73" s="49"/>
      <c r="Q73" s="49"/>
    </row>
    <row r="74" spans="1:17">
      <c r="A74" s="49" t="s">
        <v>75</v>
      </c>
      <c r="B74" s="49" t="s">
        <v>163</v>
      </c>
      <c r="G74" s="7">
        <f>Budget!AB82</f>
        <v>0</v>
      </c>
      <c r="H74" s="1"/>
      <c r="I74" s="1"/>
      <c r="J74" s="8">
        <f>SUM(H74:I74)</f>
        <v>0</v>
      </c>
      <c r="K74" s="10"/>
      <c r="L74" s="49"/>
      <c r="M74" s="49"/>
      <c r="N74" s="49"/>
      <c r="O74" s="49"/>
      <c r="P74" s="49"/>
      <c r="Q74" s="49"/>
    </row>
    <row r="75" spans="1:17">
      <c r="A75" s="49" t="s">
        <v>77</v>
      </c>
      <c r="G75" s="7">
        <f>Budget!AB83</f>
        <v>0</v>
      </c>
      <c r="H75" s="1"/>
      <c r="I75" s="1"/>
      <c r="J75" s="8">
        <f t="shared" ref="J75:J82" si="17">SUM(H75:I75)</f>
        <v>0</v>
      </c>
      <c r="K75" s="10"/>
      <c r="L75" s="49"/>
      <c r="M75" s="49"/>
      <c r="N75" s="49"/>
      <c r="O75" s="49"/>
      <c r="P75" s="49"/>
      <c r="Q75" s="49"/>
    </row>
    <row r="76" spans="1:17">
      <c r="A76" s="49" t="s">
        <v>78</v>
      </c>
      <c r="G76" s="7">
        <f>Budget!AB84</f>
        <v>0</v>
      </c>
      <c r="H76" s="1"/>
      <c r="I76" s="1"/>
      <c r="J76" s="8">
        <f t="shared" si="17"/>
        <v>0</v>
      </c>
      <c r="K76" s="10"/>
      <c r="L76" s="49"/>
      <c r="M76" s="49"/>
      <c r="N76" s="49"/>
      <c r="O76" s="49"/>
      <c r="P76" s="49"/>
      <c r="Q76" s="49"/>
    </row>
    <row r="77" spans="1:17">
      <c r="A77" s="49" t="s">
        <v>79</v>
      </c>
      <c r="B77" s="62"/>
      <c r="G77" s="7">
        <f>Budget!AB85</f>
        <v>0</v>
      </c>
      <c r="H77" s="1"/>
      <c r="I77" s="1"/>
      <c r="J77" s="8">
        <f t="shared" si="17"/>
        <v>0</v>
      </c>
      <c r="K77" s="10"/>
      <c r="L77" s="49"/>
      <c r="M77" s="49"/>
      <c r="N77" s="49"/>
      <c r="O77" s="49"/>
      <c r="P77" s="49"/>
      <c r="Q77" s="49"/>
    </row>
    <row r="78" spans="1:17">
      <c r="A78" s="49" t="s">
        <v>81</v>
      </c>
      <c r="G78" s="7">
        <f>Budget!AB86</f>
        <v>0</v>
      </c>
      <c r="H78" s="1"/>
      <c r="I78" s="1"/>
      <c r="J78" s="8">
        <f t="shared" si="17"/>
        <v>0</v>
      </c>
      <c r="K78" s="10"/>
      <c r="L78" s="49"/>
      <c r="M78" s="49"/>
      <c r="N78" s="49"/>
      <c r="O78" s="49"/>
      <c r="P78" s="49"/>
      <c r="Q78" s="49"/>
    </row>
    <row r="79" spans="1:17">
      <c r="A79" s="77" t="s">
        <v>82</v>
      </c>
      <c r="B79" s="77"/>
      <c r="C79" s="77"/>
      <c r="D79" s="77"/>
      <c r="E79" s="77"/>
      <c r="F79" s="77"/>
      <c r="G79" s="7">
        <f>Budget!AB87</f>
        <v>0</v>
      </c>
      <c r="H79" s="78"/>
      <c r="I79" s="78"/>
      <c r="J79" s="8">
        <f t="shared" si="17"/>
        <v>0</v>
      </c>
      <c r="K79" s="10"/>
      <c r="L79" s="49"/>
      <c r="M79" s="49"/>
      <c r="N79" s="49"/>
      <c r="O79" s="49"/>
      <c r="P79" s="49"/>
      <c r="Q79" s="49"/>
    </row>
    <row r="80" spans="1:17">
      <c r="A80" s="77" t="s">
        <v>83</v>
      </c>
      <c r="B80" s="77"/>
      <c r="C80" s="77"/>
      <c r="D80" s="77"/>
      <c r="E80" s="77"/>
      <c r="F80" s="77"/>
      <c r="G80" s="83">
        <f>Budget!AB88</f>
        <v>0</v>
      </c>
      <c r="H80" s="78"/>
      <c r="I80" s="78"/>
      <c r="J80" s="8">
        <f t="shared" si="17"/>
        <v>0</v>
      </c>
      <c r="K80" s="10"/>
      <c r="L80" s="49"/>
      <c r="M80" s="49"/>
      <c r="N80" s="49"/>
      <c r="O80" s="49"/>
      <c r="P80" s="49"/>
      <c r="Q80" s="49"/>
    </row>
    <row r="81" spans="1:17">
      <c r="A81" s="49" t="s">
        <v>84</v>
      </c>
      <c r="G81" s="7">
        <f>Budget!AB89</f>
        <v>0</v>
      </c>
      <c r="H81" s="1"/>
      <c r="I81" s="1"/>
      <c r="J81" s="8">
        <f t="shared" si="17"/>
        <v>0</v>
      </c>
      <c r="K81" s="10"/>
      <c r="L81" s="49"/>
      <c r="M81" s="49"/>
      <c r="N81" s="49"/>
      <c r="O81" s="49"/>
      <c r="P81" s="49"/>
      <c r="Q81" s="49"/>
    </row>
    <row r="82" spans="1:17">
      <c r="A82" s="77" t="s">
        <v>164</v>
      </c>
      <c r="B82" s="74"/>
      <c r="C82" s="77" t="s">
        <v>105</v>
      </c>
      <c r="D82" s="82">
        <v>1313</v>
      </c>
      <c r="E82" s="77" t="s">
        <v>87</v>
      </c>
      <c r="F82" s="100"/>
      <c r="G82" s="7">
        <f>Budget!AB90</f>
        <v>0</v>
      </c>
      <c r="H82" s="83"/>
      <c r="I82" s="83">
        <f>ROUND(F82*D82,0)</f>
        <v>0</v>
      </c>
      <c r="J82" s="8">
        <f t="shared" si="17"/>
        <v>0</v>
      </c>
      <c r="K82" s="10"/>
      <c r="L82" s="49"/>
      <c r="M82" s="49"/>
      <c r="N82" s="49"/>
      <c r="O82" s="49"/>
      <c r="P82" s="49"/>
      <c r="Q82" s="49"/>
    </row>
    <row r="83" spans="1:17" s="3" customFormat="1">
      <c r="A83" s="30" t="s">
        <v>88</v>
      </c>
      <c r="B83" s="30"/>
      <c r="C83" s="30"/>
      <c r="D83" s="30"/>
      <c r="E83" s="30"/>
      <c r="F83" s="30"/>
      <c r="G83" s="31">
        <f>Budget!AB91</f>
        <v>0</v>
      </c>
      <c r="H83" s="31">
        <f t="shared" ref="H83:J83" si="18">SUM(H74:H82)</f>
        <v>0</v>
      </c>
      <c r="I83" s="31">
        <f t="shared" si="18"/>
        <v>0</v>
      </c>
      <c r="J83" s="32">
        <f t="shared" si="18"/>
        <v>0</v>
      </c>
      <c r="K83" s="10">
        <f>SUM(H83:I83)</f>
        <v>0</v>
      </c>
    </row>
    <row r="84" spans="1:17">
      <c r="G84" s="1"/>
      <c r="H84" s="1"/>
      <c r="I84" s="1"/>
      <c r="J84" s="8"/>
      <c r="K84" s="10"/>
      <c r="L84" s="49"/>
      <c r="M84" s="49"/>
      <c r="N84" s="49"/>
      <c r="O84" s="49"/>
      <c r="P84" s="49"/>
      <c r="Q84" s="49"/>
    </row>
    <row r="85" spans="1:17">
      <c r="A85" s="66" t="s">
        <v>165</v>
      </c>
      <c r="B85" s="66" t="s">
        <v>90</v>
      </c>
      <c r="C85" s="77"/>
      <c r="D85" s="77"/>
      <c r="E85" s="77"/>
      <c r="F85" s="77"/>
      <c r="G85" s="78" t="str">
        <f>G73</f>
        <v>Original</v>
      </c>
      <c r="H85" s="78" t="str">
        <f t="shared" ref="H85:J85" si="19">H73</f>
        <v>Exp</v>
      </c>
      <c r="I85" s="78" t="str">
        <f t="shared" si="19"/>
        <v>Re-Bud</v>
      </c>
      <c r="J85" s="78" t="str">
        <f t="shared" si="19"/>
        <v>TL REV</v>
      </c>
      <c r="K85" s="40"/>
      <c r="L85" s="49"/>
      <c r="M85" s="49"/>
      <c r="N85" s="49"/>
      <c r="O85" s="49"/>
      <c r="P85" s="49"/>
      <c r="Q85" s="49"/>
    </row>
    <row r="86" spans="1:17">
      <c r="A86" s="77" t="s">
        <v>91</v>
      </c>
      <c r="B86" s="77"/>
      <c r="C86" s="77"/>
      <c r="D86" s="77"/>
      <c r="E86" s="77"/>
      <c r="F86" s="77"/>
      <c r="G86" s="7">
        <f>Budget!AB94</f>
        <v>0</v>
      </c>
      <c r="H86" s="78"/>
      <c r="I86" s="78"/>
      <c r="J86" s="70">
        <f>SUM(H86:I86)</f>
        <v>0</v>
      </c>
      <c r="K86" s="10"/>
      <c r="L86" s="49"/>
      <c r="M86" s="49"/>
      <c r="N86" s="49"/>
      <c r="O86" s="49"/>
      <c r="P86" s="49"/>
      <c r="Q86" s="49"/>
    </row>
    <row r="87" spans="1:17">
      <c r="A87" s="77" t="s">
        <v>92</v>
      </c>
      <c r="B87" s="77"/>
      <c r="C87" s="77"/>
      <c r="D87" s="77"/>
      <c r="E87" s="77"/>
      <c r="F87" s="77"/>
      <c r="G87" s="7">
        <f>Budget!AB95</f>
        <v>0</v>
      </c>
      <c r="H87" s="78"/>
      <c r="I87" s="78"/>
      <c r="J87" s="70">
        <f t="shared" ref="J87:J88" si="20">SUM(H87:I87)</f>
        <v>0</v>
      </c>
      <c r="K87" s="10"/>
      <c r="L87" s="49"/>
      <c r="M87" s="49"/>
      <c r="N87" s="49"/>
      <c r="O87" s="49"/>
      <c r="P87" s="49"/>
      <c r="Q87" s="49"/>
    </row>
    <row r="88" spans="1:17">
      <c r="A88" s="77" t="s">
        <v>93</v>
      </c>
      <c r="B88" s="77"/>
      <c r="C88" s="77"/>
      <c r="D88" s="77"/>
      <c r="E88" s="77"/>
      <c r="F88" s="77"/>
      <c r="G88" s="7">
        <f>Budget!AB96</f>
        <v>0</v>
      </c>
      <c r="H88" s="78"/>
      <c r="I88" s="78"/>
      <c r="J88" s="70">
        <f t="shared" si="20"/>
        <v>0</v>
      </c>
      <c r="K88" s="10"/>
      <c r="L88" s="49"/>
      <c r="M88" s="49"/>
      <c r="N88" s="49"/>
      <c r="O88" s="49"/>
      <c r="P88" s="49"/>
      <c r="Q88" s="49"/>
    </row>
    <row r="89" spans="1:17" s="3" customFormat="1">
      <c r="A89" s="79" t="s">
        <v>94</v>
      </c>
      <c r="B89" s="79"/>
      <c r="C89" s="79"/>
      <c r="D89" s="79"/>
      <c r="E89" s="79"/>
      <c r="F89" s="79"/>
      <c r="G89" s="80">
        <f>Budget!AB97</f>
        <v>0</v>
      </c>
      <c r="H89" s="80">
        <f t="shared" ref="H89:J89" si="21">SUM(H86:H88)</f>
        <v>0</v>
      </c>
      <c r="I89" s="80">
        <f t="shared" si="21"/>
        <v>0</v>
      </c>
      <c r="J89" s="81">
        <f t="shared" si="21"/>
        <v>0</v>
      </c>
      <c r="K89" s="10">
        <f>SUM(H89:I89)</f>
        <v>0</v>
      </c>
    </row>
    <row r="90" spans="1:17">
      <c r="G90" s="1"/>
      <c r="H90" s="1"/>
      <c r="I90" s="1"/>
      <c r="J90" s="8"/>
      <c r="K90" s="10"/>
      <c r="L90" s="49"/>
      <c r="M90" s="49"/>
      <c r="N90" s="49"/>
      <c r="O90" s="49"/>
      <c r="P90" s="49"/>
      <c r="Q90" s="49"/>
    </row>
    <row r="91" spans="1:17">
      <c r="A91" s="3" t="s">
        <v>166</v>
      </c>
      <c r="B91" s="3" t="s">
        <v>167</v>
      </c>
      <c r="G91" s="1" t="str">
        <f>G85</f>
        <v>Original</v>
      </c>
      <c r="H91" s="1" t="str">
        <f t="shared" ref="H91:J91" si="22">H85</f>
        <v>Exp</v>
      </c>
      <c r="I91" s="1" t="str">
        <f t="shared" si="22"/>
        <v>Re-Bud</v>
      </c>
      <c r="J91" s="1" t="str">
        <f t="shared" si="22"/>
        <v>TL REV</v>
      </c>
      <c r="K91" s="40"/>
      <c r="L91" s="49"/>
      <c r="M91" s="49"/>
      <c r="N91" s="49"/>
      <c r="O91" s="49"/>
      <c r="P91" s="49"/>
      <c r="Q91" s="49"/>
    </row>
    <row r="92" spans="1:17">
      <c r="A92" s="49" t="str">
        <f>A86</f>
        <v>Subcontractor 1</v>
      </c>
      <c r="B92" s="107" t="s">
        <v>168</v>
      </c>
      <c r="G92" s="7">
        <f>Budget!AB100</f>
        <v>0</v>
      </c>
      <c r="H92" s="7"/>
      <c r="I92" s="106"/>
      <c r="J92" s="8">
        <f>SUM(H92:I92)</f>
        <v>0</v>
      </c>
      <c r="K92" s="10"/>
      <c r="L92" s="49"/>
      <c r="M92" s="49"/>
      <c r="N92" s="49"/>
      <c r="O92" s="49"/>
      <c r="P92" s="49"/>
      <c r="Q92" s="49"/>
    </row>
    <row r="93" spans="1:17">
      <c r="A93" s="49" t="str">
        <f>A87</f>
        <v>Subcontractor 2</v>
      </c>
      <c r="B93" s="107" t="s">
        <v>168</v>
      </c>
      <c r="G93" s="7">
        <f>Budget!AB101</f>
        <v>0</v>
      </c>
      <c r="H93" s="7"/>
      <c r="I93" s="106"/>
      <c r="J93" s="8">
        <f t="shared" ref="J93:J94" si="23">SUM(H93:I93)</f>
        <v>0</v>
      </c>
      <c r="K93" s="10"/>
      <c r="L93" s="49"/>
      <c r="M93" s="49"/>
      <c r="N93" s="49"/>
      <c r="O93" s="49"/>
      <c r="P93" s="49"/>
      <c r="Q93" s="49"/>
    </row>
    <row r="94" spans="1:17">
      <c r="A94" s="49" t="str">
        <f>A88</f>
        <v>Subcontractor 3</v>
      </c>
      <c r="B94" s="107" t="s">
        <v>168</v>
      </c>
      <c r="G94" s="7">
        <f>Budget!AB102</f>
        <v>0</v>
      </c>
      <c r="H94" s="7"/>
      <c r="I94" s="106"/>
      <c r="J94" s="8">
        <f t="shared" si="23"/>
        <v>0</v>
      </c>
      <c r="K94" s="10"/>
      <c r="L94" s="49"/>
      <c r="M94" s="49"/>
      <c r="N94" s="49"/>
      <c r="O94" s="49"/>
      <c r="P94" s="49"/>
      <c r="Q94" s="49"/>
    </row>
    <row r="95" spans="1:17" s="3" customFormat="1">
      <c r="A95" s="30" t="s">
        <v>98</v>
      </c>
      <c r="B95" s="30"/>
      <c r="C95" s="30"/>
      <c r="D95" s="30"/>
      <c r="E95" s="30"/>
      <c r="F95" s="30"/>
      <c r="G95" s="31">
        <f>Budget!AB103</f>
        <v>0</v>
      </c>
      <c r="H95" s="31">
        <f t="shared" ref="H95:I95" si="24">SUM(H92:H94)</f>
        <v>0</v>
      </c>
      <c r="I95" s="31">
        <f t="shared" si="24"/>
        <v>0</v>
      </c>
      <c r="J95" s="32">
        <f>SUM(J92:J94)</f>
        <v>0</v>
      </c>
      <c r="K95" s="10">
        <f>SUM(H95:I95)</f>
        <v>0</v>
      </c>
    </row>
    <row r="96" spans="1:17">
      <c r="G96" s="1"/>
      <c r="H96" s="1"/>
      <c r="I96" s="1"/>
      <c r="J96" s="8"/>
      <c r="K96" s="10"/>
      <c r="L96" s="49"/>
      <c r="M96" s="49"/>
      <c r="N96" s="49"/>
      <c r="O96" s="49"/>
      <c r="P96" s="49"/>
      <c r="Q96" s="49"/>
    </row>
    <row r="97" spans="1:17">
      <c r="G97" s="1" t="str">
        <f>G91</f>
        <v>Original</v>
      </c>
      <c r="H97" s="1" t="str">
        <f t="shared" ref="H97:J97" si="25">H91</f>
        <v>Exp</v>
      </c>
      <c r="I97" s="1" t="str">
        <f t="shared" si="25"/>
        <v>Re-Bud</v>
      </c>
      <c r="J97" s="1" t="str">
        <f t="shared" si="25"/>
        <v>TL REV</v>
      </c>
      <c r="K97" s="40"/>
      <c r="L97" s="49"/>
      <c r="M97" s="49"/>
      <c r="N97" s="49"/>
      <c r="O97" s="49"/>
      <c r="P97" s="49"/>
      <c r="Q97" s="49"/>
    </row>
    <row r="98" spans="1:17">
      <c r="G98" s="1"/>
      <c r="H98" s="1"/>
      <c r="I98" s="1"/>
      <c r="J98" s="8"/>
      <c r="K98" s="10"/>
      <c r="L98" s="49"/>
      <c r="M98" s="49"/>
      <c r="N98" s="49"/>
      <c r="O98" s="49"/>
      <c r="P98" s="49"/>
      <c r="Q98" s="49"/>
    </row>
    <row r="99" spans="1:17" s="3" customFormat="1">
      <c r="A99" s="27" t="s">
        <v>99</v>
      </c>
      <c r="B99" s="27"/>
      <c r="C99" s="27"/>
      <c r="D99" s="27"/>
      <c r="E99" s="27"/>
      <c r="F99" s="27"/>
      <c r="G99" s="28">
        <f>Budget!AB107</f>
        <v>0</v>
      </c>
      <c r="H99" s="28">
        <f>H46+H51+H56+H70+H83+H89+H61</f>
        <v>0</v>
      </c>
      <c r="I99" s="28">
        <f>I46+I51+I56+I70+I83+I89+I61</f>
        <v>0</v>
      </c>
      <c r="J99" s="29">
        <f>SUM(H99:I99)</f>
        <v>0</v>
      </c>
      <c r="K99" s="10">
        <f>J46+J51+J56+J70+J83+J89+J61</f>
        <v>0</v>
      </c>
    </row>
    <row r="100" spans="1:17">
      <c r="G100" s="1"/>
      <c r="H100" s="1"/>
      <c r="I100" s="1"/>
      <c r="J100" s="8"/>
      <c r="K100" s="10"/>
      <c r="L100" s="49"/>
      <c r="M100" s="49"/>
      <c r="N100" s="49"/>
      <c r="O100" s="49"/>
      <c r="P100" s="49"/>
      <c r="Q100" s="49"/>
    </row>
    <row r="101" spans="1:17" s="3" customFormat="1">
      <c r="A101" s="30" t="s">
        <v>100</v>
      </c>
      <c r="B101" s="33">
        <f>B4</f>
        <v>0.55000000000000004</v>
      </c>
      <c r="C101" s="30"/>
      <c r="D101" s="30"/>
      <c r="E101" s="30"/>
      <c r="F101" s="30"/>
      <c r="G101" s="31">
        <f>Budget!AB109</f>
        <v>0</v>
      </c>
      <c r="H101" s="31">
        <f>ROUND(H105*$B$101,0)</f>
        <v>0</v>
      </c>
      <c r="I101" s="31">
        <f>ROUND(I105*$B$101,0)</f>
        <v>0</v>
      </c>
      <c r="J101" s="32">
        <f>SUM(H101:I101)</f>
        <v>0</v>
      </c>
      <c r="K101" s="10">
        <f>ROUND(J105*$B$101,0)</f>
        <v>0</v>
      </c>
    </row>
    <row r="102" spans="1:17">
      <c r="G102" s="1"/>
      <c r="H102" s="1"/>
      <c r="I102" s="1"/>
      <c r="J102" s="8"/>
      <c r="K102" s="10"/>
      <c r="L102" s="49"/>
      <c r="M102" s="49"/>
      <c r="N102" s="49"/>
      <c r="O102" s="49"/>
      <c r="P102" s="49"/>
      <c r="Q102" s="49"/>
    </row>
    <row r="103" spans="1:17" s="3" customFormat="1" ht="15.75" thickBot="1">
      <c r="A103" s="23" t="s">
        <v>101</v>
      </c>
      <c r="B103" s="23"/>
      <c r="C103" s="23"/>
      <c r="D103" s="23"/>
      <c r="E103" s="23"/>
      <c r="F103" s="23"/>
      <c r="G103" s="24">
        <f>Budget!AB111</f>
        <v>0</v>
      </c>
      <c r="H103" s="24">
        <f>H99+H101</f>
        <v>0</v>
      </c>
      <c r="I103" s="24">
        <f>I99+I101</f>
        <v>0</v>
      </c>
      <c r="J103" s="25">
        <f>SUM(H103:I103)</f>
        <v>0</v>
      </c>
      <c r="K103" s="10">
        <f>J99+J101</f>
        <v>0</v>
      </c>
    </row>
    <row r="104" spans="1:17" ht="15.75" thickTop="1">
      <c r="G104" s="1"/>
      <c r="H104" s="1"/>
      <c r="I104" s="1"/>
      <c r="J104" s="8"/>
      <c r="K104" s="10"/>
      <c r="L104" s="49"/>
      <c r="M104" s="49"/>
      <c r="N104" s="49"/>
      <c r="O104" s="49"/>
      <c r="P104" s="49"/>
      <c r="Q104" s="49"/>
    </row>
    <row r="105" spans="1:17" s="3" customFormat="1">
      <c r="A105" s="27" t="s">
        <v>102</v>
      </c>
      <c r="B105" s="27"/>
      <c r="C105" s="27"/>
      <c r="D105" s="27"/>
      <c r="E105" s="27"/>
      <c r="F105" s="27"/>
      <c r="G105" s="28">
        <f>Budget!AB113</f>
        <v>0</v>
      </c>
      <c r="H105" s="28">
        <f>H99-H56-H70-H80-H82-H89+H95</f>
        <v>0</v>
      </c>
      <c r="I105" s="28">
        <f>I99-I56-I70-I80-I82-I89+I95</f>
        <v>0</v>
      </c>
      <c r="J105" s="29">
        <f>SUM(H105:I105)</f>
        <v>0</v>
      </c>
      <c r="K105" s="10">
        <f>J99-J56-J70-J80-J82-J89+J95</f>
        <v>0</v>
      </c>
    </row>
    <row r="106" spans="1:17">
      <c r="G106" s="1"/>
      <c r="H106" s="1"/>
      <c r="I106" s="1"/>
      <c r="J106" s="8"/>
      <c r="K106" s="10"/>
      <c r="L106" s="49"/>
      <c r="M106" s="49"/>
      <c r="N106" s="49"/>
      <c r="O106" s="49"/>
      <c r="P106" s="49"/>
      <c r="Q106" s="49"/>
    </row>
    <row r="107" spans="1:17">
      <c r="A107" s="3" t="s">
        <v>103</v>
      </c>
      <c r="G107" s="1"/>
      <c r="H107" s="1"/>
      <c r="I107" s="1"/>
      <c r="J107" s="8"/>
      <c r="K107" s="10"/>
      <c r="L107" s="49"/>
      <c r="M107" s="49"/>
      <c r="N107" s="49"/>
      <c r="O107" s="49"/>
      <c r="P107" s="49"/>
      <c r="Q107" s="49"/>
    </row>
    <row r="108" spans="1:17">
      <c r="A108" s="49" t="s">
        <v>104</v>
      </c>
      <c r="C108" s="49" t="s">
        <v>105</v>
      </c>
      <c r="D108" s="95">
        <f>D82</f>
        <v>1313</v>
      </c>
      <c r="E108" s="49" t="s">
        <v>87</v>
      </c>
      <c r="F108" s="99"/>
      <c r="G108" s="104">
        <f>Budget!AB116</f>
        <v>0</v>
      </c>
      <c r="H108" s="104"/>
      <c r="I108" s="104">
        <f>ROUND(F108*D108,0)</f>
        <v>0</v>
      </c>
      <c r="J108" s="8">
        <f>SUM(H108:I108)</f>
        <v>0</v>
      </c>
      <c r="K108" s="10"/>
      <c r="L108" s="49"/>
      <c r="M108" s="49"/>
      <c r="N108" s="49"/>
      <c r="O108" s="49"/>
      <c r="P108" s="49"/>
      <c r="Q108" s="49"/>
    </row>
    <row r="109" spans="1:17">
      <c r="A109" s="49" t="s">
        <v>106</v>
      </c>
      <c r="G109" s="104">
        <f>Budget!AB117</f>
        <v>0</v>
      </c>
      <c r="H109" s="7">
        <f>'Re-Budget CS'!H82</f>
        <v>0</v>
      </c>
      <c r="I109" s="7">
        <f>'Re-Budget CS'!I82</f>
        <v>0</v>
      </c>
      <c r="J109" s="8">
        <f>SUM(H109:I109)</f>
        <v>0</v>
      </c>
      <c r="K109" s="10"/>
      <c r="L109" s="49"/>
      <c r="M109" s="49"/>
      <c r="N109" s="49"/>
      <c r="O109" s="49"/>
      <c r="P109" s="49"/>
      <c r="Q109" s="49"/>
    </row>
    <row r="110" spans="1:17">
      <c r="A110" s="63" t="s">
        <v>107</v>
      </c>
      <c r="B110" s="63"/>
      <c r="C110" s="63"/>
      <c r="D110" s="63"/>
      <c r="E110" s="63"/>
      <c r="F110" s="63"/>
      <c r="G110" s="105">
        <f>Budget!AB118</f>
        <v>0</v>
      </c>
      <c r="H110" s="20">
        <f t="shared" ref="H110:I110" si="26">SUM(H108:H109)</f>
        <v>0</v>
      </c>
      <c r="I110" s="20">
        <f t="shared" si="26"/>
        <v>0</v>
      </c>
      <c r="J110" s="21">
        <f>SUM(H110:I110)</f>
        <v>0</v>
      </c>
      <c r="K110" s="10">
        <f>J108+J109</f>
        <v>0</v>
      </c>
      <c r="L110" s="49"/>
      <c r="M110" s="49"/>
      <c r="N110" s="49"/>
      <c r="O110" s="49"/>
      <c r="P110" s="49"/>
      <c r="Q110" s="49"/>
    </row>
    <row r="111" spans="1:17">
      <c r="G111" s="7"/>
      <c r="H111" s="7"/>
      <c r="I111" s="7"/>
      <c r="J111" s="8"/>
      <c r="K111" s="10"/>
      <c r="L111" s="49"/>
      <c r="M111" s="49"/>
      <c r="N111" s="49"/>
      <c r="O111" s="49"/>
      <c r="P111" s="49"/>
      <c r="Q111" s="49"/>
    </row>
    <row r="112" spans="1:17" s="3" customFormat="1">
      <c r="A112" s="34" t="s">
        <v>108</v>
      </c>
      <c r="B112" s="34"/>
      <c r="C112" s="34"/>
      <c r="D112" s="34"/>
      <c r="E112" s="34"/>
      <c r="F112" s="34"/>
      <c r="G112" s="35">
        <f>G103+G110</f>
        <v>0</v>
      </c>
      <c r="H112" s="35">
        <f t="shared" ref="H112:I112" si="27">H103+H110</f>
        <v>0</v>
      </c>
      <c r="I112" s="35">
        <f t="shared" si="27"/>
        <v>0</v>
      </c>
      <c r="J112" s="36">
        <f>SUM(H112:I112)</f>
        <v>0</v>
      </c>
      <c r="K112" s="10">
        <f>J103+J110</f>
        <v>0</v>
      </c>
    </row>
    <row r="113" spans="1:17">
      <c r="I113" s="1" t="s">
        <v>109</v>
      </c>
      <c r="J113" s="37" t="e">
        <f>J110/J112</f>
        <v>#DIV/0!</v>
      </c>
      <c r="Q113" s="43"/>
    </row>
    <row r="114" spans="1:17">
      <c r="A114" s="49" t="s">
        <v>112</v>
      </c>
    </row>
    <row r="115" spans="1:17" s="65" customFormat="1" ht="32.25" customHeight="1">
      <c r="A115" s="150" t="s">
        <v>169</v>
      </c>
      <c r="B115" s="150"/>
      <c r="C115" s="150"/>
      <c r="D115" s="150"/>
      <c r="E115" s="150"/>
      <c r="F115" s="150"/>
      <c r="G115" s="150"/>
      <c r="H115" s="150"/>
      <c r="I115" s="150"/>
      <c r="J115" s="150"/>
      <c r="K115" s="150"/>
      <c r="L115" s="150"/>
      <c r="M115" s="150"/>
      <c r="N115" s="150"/>
      <c r="O115" s="150"/>
      <c r="P115" s="150"/>
      <c r="Q115" s="64"/>
    </row>
    <row r="116" spans="1:17" ht="33.75" customHeight="1">
      <c r="A116" s="150" t="s">
        <v>170</v>
      </c>
      <c r="B116" s="150"/>
      <c r="C116" s="150"/>
      <c r="D116" s="150"/>
      <c r="E116" s="150"/>
      <c r="F116" s="150"/>
      <c r="G116" s="150"/>
      <c r="H116" s="150"/>
      <c r="I116" s="150"/>
      <c r="J116" s="150"/>
      <c r="K116" s="150"/>
      <c r="L116" s="150"/>
      <c r="M116" s="150"/>
      <c r="N116" s="150"/>
      <c r="O116" s="150"/>
      <c r="P116" s="150"/>
      <c r="Q116" s="64"/>
    </row>
    <row r="118" spans="1:17">
      <c r="A118" s="49" t="s">
        <v>114</v>
      </c>
    </row>
    <row r="120" spans="1:17">
      <c r="A120" s="77" t="s">
        <v>171</v>
      </c>
    </row>
    <row r="121" spans="1:17">
      <c r="A121" s="49" t="s">
        <v>172</v>
      </c>
    </row>
    <row r="123" spans="1:17">
      <c r="A123" s="49" t="s">
        <v>173</v>
      </c>
    </row>
    <row r="124" spans="1:17">
      <c r="A124" s="49" t="s">
        <v>119</v>
      </c>
    </row>
  </sheetData>
  <mergeCells count="12">
    <mergeCell ref="A115:P115"/>
    <mergeCell ref="A116:P116"/>
    <mergeCell ref="G9:G10"/>
    <mergeCell ref="H9:H10"/>
    <mergeCell ref="I9:I10"/>
    <mergeCell ref="B1:F1"/>
    <mergeCell ref="B2:P2"/>
    <mergeCell ref="D4:G4"/>
    <mergeCell ref="I4:L4"/>
    <mergeCell ref="D8:D10"/>
    <mergeCell ref="F8:F10"/>
    <mergeCell ref="J9:J10"/>
  </mergeCells>
  <hyperlinks>
    <hyperlink ref="A58" r:id="rId1" xr:uid="{00000000-0004-0000-0200-000000000000}"/>
  </hyperlinks>
  <pageMargins left="0.7" right="0.7" top="0.75" bottom="0.75" header="0.3" footer="0.3"/>
  <pageSetup scale="54" fitToHeight="2" orientation="landscape" r:id="rId2"/>
  <headerFooter>
    <oddHeader>&amp;L&amp;14Internal &amp;A</oddHeader>
    <oddFooter>&amp;L&amp;F</oddFooter>
  </headerFooter>
  <rowBreaks count="1" manualBreakCount="1">
    <brk id="63" max="16383" man="1"/>
  </rowBreaks>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249977111117893"/>
    <pageSetUpPr fitToPage="1"/>
  </sheetPr>
  <dimension ref="A1:P86"/>
  <sheetViews>
    <sheetView zoomScaleNormal="100" workbookViewId="0">
      <selection activeCell="B7" sqref="B7:C7"/>
    </sheetView>
  </sheetViews>
  <sheetFormatPr defaultColWidth="9.140625" defaultRowHeight="15"/>
  <cols>
    <col min="1" max="1" width="28.5703125" style="49" customWidth="1"/>
    <col min="2" max="2" width="13.5703125" style="49" customWidth="1"/>
    <col min="3" max="3" width="13.140625" style="49" customWidth="1"/>
    <col min="4" max="4" width="10.140625" style="49" customWidth="1"/>
    <col min="5" max="5" width="10.85546875" style="49" customWidth="1"/>
    <col min="6" max="6" width="9.140625" style="49"/>
    <col min="7" max="7" width="17.42578125" style="49" bestFit="1" customWidth="1"/>
    <col min="8" max="8" width="13.5703125" style="49" bestFit="1" customWidth="1"/>
    <col min="9" max="9" width="11.140625" style="49" bestFit="1" customWidth="1"/>
    <col min="10" max="10" width="15" style="49" bestFit="1" customWidth="1"/>
    <col min="11" max="15" width="12.5703125" style="51" bestFit="1" customWidth="1"/>
    <col min="16" max="16" width="14.42578125" style="39" bestFit="1" customWidth="1"/>
    <col min="17" max="17" width="12.42578125" style="49" customWidth="1"/>
    <col min="18" max="16384" width="9.140625" style="49"/>
  </cols>
  <sheetData>
    <row r="1" spans="1:16">
      <c r="A1" s="49" t="s">
        <v>0</v>
      </c>
      <c r="B1" s="143">
        <f>Budget!B1</f>
        <v>0</v>
      </c>
      <c r="C1" s="143"/>
      <c r="D1" s="143"/>
      <c r="E1" s="143"/>
      <c r="F1" s="143"/>
      <c r="G1" s="49" t="s">
        <v>122</v>
      </c>
      <c r="H1" s="50">
        <f>Budget!H1</f>
        <v>0</v>
      </c>
    </row>
    <row r="2" spans="1:16">
      <c r="A2" s="3" t="s">
        <v>123</v>
      </c>
      <c r="B2" s="143" t="e">
        <f>Budget!#REF!</f>
        <v>#REF!</v>
      </c>
      <c r="C2" s="143"/>
      <c r="D2" s="143"/>
      <c r="E2" s="143"/>
      <c r="F2" s="143"/>
      <c r="G2" s="143"/>
      <c r="H2" s="143"/>
      <c r="I2" s="143"/>
      <c r="J2" s="143"/>
      <c r="K2" s="143"/>
      <c r="L2" s="143"/>
      <c r="M2" s="143"/>
      <c r="N2" s="143"/>
      <c r="O2" s="143"/>
      <c r="P2" s="143"/>
    </row>
    <row r="4" spans="1:16">
      <c r="A4" s="49" t="s">
        <v>3</v>
      </c>
      <c r="B4" s="52">
        <f>'Cost Share'!B4</f>
        <v>0.55000000000000004</v>
      </c>
      <c r="D4" s="151" t="s">
        <v>124</v>
      </c>
      <c r="E4" s="151"/>
      <c r="F4" s="151"/>
      <c r="G4" s="151"/>
    </row>
    <row r="5" spans="1:16">
      <c r="A5" s="49" t="s">
        <v>7</v>
      </c>
      <c r="B5" s="53">
        <f>Budget!B5</f>
        <v>1.04</v>
      </c>
      <c r="D5" s="49" t="s">
        <v>8</v>
      </c>
      <c r="E5" s="52">
        <f>'Re-Budget'!E5</f>
        <v>0</v>
      </c>
      <c r="F5" s="49" t="s">
        <v>9</v>
      </c>
      <c r="G5" s="52">
        <f>'Re-Budget'!G5</f>
        <v>0</v>
      </c>
    </row>
    <row r="6" spans="1:16" ht="15.75" thickBot="1">
      <c r="A6" s="3" t="s">
        <v>11</v>
      </c>
      <c r="B6" s="101">
        <f>Budget!B6</f>
        <v>10</v>
      </c>
      <c r="D6" s="49" t="s">
        <v>12</v>
      </c>
      <c r="E6" s="52">
        <f>'Re-Budget'!E6</f>
        <v>0</v>
      </c>
      <c r="F6" s="49" t="s">
        <v>13</v>
      </c>
      <c r="G6" s="52">
        <f>'Re-Budget'!G6</f>
        <v>0</v>
      </c>
    </row>
    <row r="7" spans="1:16" ht="15.75" thickBot="1">
      <c r="A7" s="102" t="s">
        <v>125</v>
      </c>
      <c r="B7" s="153"/>
      <c r="C7" s="154"/>
    </row>
    <row r="8" spans="1:16" ht="15" customHeight="1">
      <c r="D8" s="146" t="s">
        <v>126</v>
      </c>
      <c r="F8" s="146" t="s">
        <v>174</v>
      </c>
      <c r="G8" s="146" t="s">
        <v>150</v>
      </c>
      <c r="H8" s="146" t="s">
        <v>151</v>
      </c>
      <c r="I8" s="146" t="s">
        <v>152</v>
      </c>
      <c r="J8" s="152" t="s">
        <v>153</v>
      </c>
      <c r="K8" s="49"/>
      <c r="L8" s="49"/>
      <c r="M8" s="49"/>
      <c r="N8" s="49"/>
      <c r="O8" s="49"/>
      <c r="P8" s="49"/>
    </row>
    <row r="9" spans="1:16" ht="15" customHeight="1">
      <c r="A9" s="3" t="s">
        <v>18</v>
      </c>
      <c r="D9" s="146"/>
      <c r="F9" s="146"/>
      <c r="G9" s="146"/>
      <c r="H9" s="146"/>
      <c r="I9" s="146"/>
      <c r="J9" s="152"/>
      <c r="K9" s="49"/>
      <c r="L9" s="49"/>
      <c r="M9" s="49"/>
      <c r="N9" s="49"/>
      <c r="O9" s="49"/>
      <c r="P9" s="49"/>
    </row>
    <row r="10" spans="1:16">
      <c r="A10" s="49" t="s">
        <v>21</v>
      </c>
      <c r="B10" s="49" t="s">
        <v>22</v>
      </c>
      <c r="C10" s="49" t="s">
        <v>23</v>
      </c>
      <c r="D10" s="146"/>
      <c r="E10" s="49" t="s">
        <v>24</v>
      </c>
      <c r="F10" s="146"/>
      <c r="G10" s="146"/>
      <c r="H10" s="146"/>
      <c r="I10" s="146"/>
      <c r="J10" s="152"/>
      <c r="K10" s="49" t="s">
        <v>25</v>
      </c>
      <c r="L10" s="49"/>
      <c r="M10" s="49"/>
      <c r="N10" s="49"/>
      <c r="O10" s="49"/>
      <c r="P10" s="49"/>
    </row>
    <row r="11" spans="1:16">
      <c r="A11" s="49">
        <f>'Re-Budget'!A11</f>
        <v>0</v>
      </c>
      <c r="B11" s="49" t="str">
        <f>'Re-Budget'!B11</f>
        <v>PI</v>
      </c>
      <c r="C11" s="49" t="str">
        <f>'Re-Budget'!C11</f>
        <v>Academic</v>
      </c>
      <c r="D11" s="55">
        <f>'Re-Budget'!D11</f>
        <v>0</v>
      </c>
      <c r="E11" s="55">
        <f>'Re-Budget'!E11</f>
        <v>0</v>
      </c>
      <c r="F11" s="108"/>
      <c r="G11" s="16">
        <f>'Cost Share'!P11</f>
        <v>0</v>
      </c>
      <c r="H11" s="16">
        <f>G11-I11</f>
        <v>0</v>
      </c>
      <c r="I11" s="16">
        <f>ROUND(IF(F11&gt;0,F11*E11/D11,0),0)</f>
        <v>0</v>
      </c>
      <c r="J11" s="10">
        <f>SUM(H11:I11)</f>
        <v>0</v>
      </c>
      <c r="K11" s="49"/>
      <c r="L11" s="49"/>
      <c r="M11" s="49"/>
      <c r="N11" s="49"/>
      <c r="O11" s="49"/>
      <c r="P11" s="49"/>
    </row>
    <row r="12" spans="1:16">
      <c r="A12" s="49">
        <f>'Re-Budget'!A12</f>
        <v>0</v>
      </c>
      <c r="B12" s="49" t="str">
        <f>'Re-Budget'!B12</f>
        <v>PI</v>
      </c>
      <c r="C12" s="49" t="str">
        <f>'Re-Budget'!C12</f>
        <v>Summer</v>
      </c>
      <c r="D12" s="55">
        <f>'Re-Budget'!D12</f>
        <v>0</v>
      </c>
      <c r="E12" s="55">
        <f>'Re-Budget'!E12</f>
        <v>0</v>
      </c>
      <c r="F12" s="108"/>
      <c r="G12" s="16">
        <f>'Cost Share'!P12</f>
        <v>0</v>
      </c>
      <c r="H12" s="16">
        <f t="shared" ref="H12:H25" si="0">G12-I12</f>
        <v>0</v>
      </c>
      <c r="I12" s="16">
        <f t="shared" ref="I12:I25" si="1">ROUND(IF(F12&gt;0,F12*E12/D12,0),0)</f>
        <v>0</v>
      </c>
      <c r="J12" s="10">
        <f t="shared" ref="J12:J25" si="2">SUM(H12:I12)</f>
        <v>0</v>
      </c>
      <c r="K12" s="49"/>
      <c r="L12" s="49"/>
      <c r="M12" s="49"/>
      <c r="N12" s="49"/>
      <c r="O12" s="49"/>
      <c r="P12" s="49"/>
    </row>
    <row r="13" spans="1:16">
      <c r="A13" s="49">
        <f>'Re-Budget'!A13</f>
        <v>0</v>
      </c>
      <c r="B13" s="49" t="str">
        <f>'Re-Budget'!B13</f>
        <v>Co-PI 1</v>
      </c>
      <c r="C13" s="49" t="str">
        <f>'Re-Budget'!C13</f>
        <v>Academic</v>
      </c>
      <c r="D13" s="55">
        <f>'Re-Budget'!D13</f>
        <v>0</v>
      </c>
      <c r="E13" s="55">
        <f>'Re-Budget'!E13</f>
        <v>0</v>
      </c>
      <c r="F13" s="108"/>
      <c r="G13" s="16">
        <f>'Cost Share'!P13</f>
        <v>0</v>
      </c>
      <c r="H13" s="16">
        <f t="shared" si="0"/>
        <v>0</v>
      </c>
      <c r="I13" s="16">
        <f t="shared" si="1"/>
        <v>0</v>
      </c>
      <c r="J13" s="10">
        <f t="shared" si="2"/>
        <v>0</v>
      </c>
      <c r="K13" s="49"/>
      <c r="L13" s="49"/>
      <c r="M13" s="49"/>
      <c r="N13" s="49"/>
      <c r="O13" s="49"/>
      <c r="P13" s="49"/>
    </row>
    <row r="14" spans="1:16">
      <c r="A14" s="49">
        <f>'Re-Budget'!A14</f>
        <v>0</v>
      </c>
      <c r="B14" s="49" t="str">
        <f>'Re-Budget'!B14</f>
        <v>Co-PI 1</v>
      </c>
      <c r="C14" s="49" t="str">
        <f>'Re-Budget'!C14</f>
        <v>Summer</v>
      </c>
      <c r="D14" s="55">
        <f>'Re-Budget'!D14</f>
        <v>0</v>
      </c>
      <c r="E14" s="55">
        <f>'Re-Budget'!E14</f>
        <v>0</v>
      </c>
      <c r="F14" s="108"/>
      <c r="G14" s="16">
        <f>'Cost Share'!P14</f>
        <v>0</v>
      </c>
      <c r="H14" s="16">
        <f t="shared" si="0"/>
        <v>0</v>
      </c>
      <c r="I14" s="16">
        <f t="shared" si="1"/>
        <v>0</v>
      </c>
      <c r="J14" s="10">
        <f t="shared" si="2"/>
        <v>0</v>
      </c>
      <c r="K14" s="49"/>
      <c r="L14" s="49"/>
      <c r="M14" s="49"/>
      <c r="N14" s="49"/>
      <c r="O14" s="49"/>
      <c r="P14" s="49"/>
    </row>
    <row r="15" spans="1:16">
      <c r="A15" s="49" t="e">
        <f>'Re-Budget'!A15</f>
        <v>#REF!</v>
      </c>
      <c r="B15" s="49" t="str">
        <f>'Re-Budget'!B15</f>
        <v>Co-PI 2</v>
      </c>
      <c r="C15" s="49" t="str">
        <f>'Re-Budget'!C15</f>
        <v>Academic</v>
      </c>
      <c r="D15" s="55">
        <f>'Re-Budget'!D15</f>
        <v>0</v>
      </c>
      <c r="E15" s="55">
        <f>'Re-Budget'!E15</f>
        <v>0</v>
      </c>
      <c r="F15" s="108"/>
      <c r="G15" s="16">
        <f>'Cost Share'!P15</f>
        <v>0</v>
      </c>
      <c r="H15" s="16">
        <f t="shared" si="0"/>
        <v>0</v>
      </c>
      <c r="I15" s="16">
        <f t="shared" si="1"/>
        <v>0</v>
      </c>
      <c r="J15" s="10">
        <f t="shared" si="2"/>
        <v>0</v>
      </c>
      <c r="K15" s="49"/>
      <c r="L15" s="49"/>
      <c r="M15" s="49"/>
      <c r="N15" s="49"/>
      <c r="O15" s="49"/>
      <c r="P15" s="49"/>
    </row>
    <row r="16" spans="1:16">
      <c r="A16" s="49">
        <f>'Re-Budget'!A16</f>
        <v>0</v>
      </c>
      <c r="B16" s="49" t="str">
        <f>'Re-Budget'!B16</f>
        <v>Co-PI 2</v>
      </c>
      <c r="C16" s="49" t="str">
        <f>'Re-Budget'!C16</f>
        <v>Summer</v>
      </c>
      <c r="D16" s="55">
        <f>'Re-Budget'!D16</f>
        <v>0</v>
      </c>
      <c r="E16" s="55">
        <f>'Re-Budget'!E16</f>
        <v>0</v>
      </c>
      <c r="F16" s="108"/>
      <c r="G16" s="16">
        <f>'Cost Share'!P16</f>
        <v>0</v>
      </c>
      <c r="H16" s="16">
        <f t="shared" si="0"/>
        <v>0</v>
      </c>
      <c r="I16" s="16">
        <f t="shared" si="1"/>
        <v>0</v>
      </c>
      <c r="J16" s="10">
        <f t="shared" si="2"/>
        <v>0</v>
      </c>
      <c r="K16" s="49"/>
      <c r="L16" s="49"/>
      <c r="M16" s="49"/>
      <c r="N16" s="49"/>
      <c r="O16" s="49"/>
      <c r="P16" s="49"/>
    </row>
    <row r="17" spans="1:16">
      <c r="A17" s="49" t="e">
        <f>'Re-Budget'!A17</f>
        <v>#REF!</v>
      </c>
      <c r="B17" s="49" t="str">
        <f>'Re-Budget'!B17</f>
        <v>Co-PI 3</v>
      </c>
      <c r="C17" s="49" t="str">
        <f>'Re-Budget'!C17</f>
        <v>Academic</v>
      </c>
      <c r="D17" s="55">
        <f>'Re-Budget'!D17</f>
        <v>0</v>
      </c>
      <c r="E17" s="55">
        <f>'Re-Budget'!E17</f>
        <v>0</v>
      </c>
      <c r="F17" s="108"/>
      <c r="G17" s="16">
        <f>'Cost Share'!P17</f>
        <v>0</v>
      </c>
      <c r="H17" s="16">
        <f t="shared" si="0"/>
        <v>0</v>
      </c>
      <c r="I17" s="16">
        <f t="shared" si="1"/>
        <v>0</v>
      </c>
      <c r="J17" s="10">
        <f t="shared" si="2"/>
        <v>0</v>
      </c>
      <c r="K17" s="49"/>
      <c r="L17" s="49"/>
      <c r="M17" s="49"/>
      <c r="N17" s="49"/>
      <c r="O17" s="49"/>
      <c r="P17" s="49"/>
    </row>
    <row r="18" spans="1:16">
      <c r="A18" s="49">
        <f>'Re-Budget'!A18</f>
        <v>0</v>
      </c>
      <c r="B18" s="49" t="str">
        <f>'Re-Budget'!B18</f>
        <v>Co-PI 3</v>
      </c>
      <c r="C18" s="49" t="str">
        <f>'Re-Budget'!C18</f>
        <v>Summer</v>
      </c>
      <c r="D18" s="55">
        <f>'Re-Budget'!D18</f>
        <v>0</v>
      </c>
      <c r="E18" s="55">
        <f>'Re-Budget'!E18</f>
        <v>0</v>
      </c>
      <c r="F18" s="108"/>
      <c r="G18" s="16">
        <f>'Cost Share'!P18</f>
        <v>0</v>
      </c>
      <c r="H18" s="16">
        <f t="shared" si="0"/>
        <v>0</v>
      </c>
      <c r="I18" s="16">
        <f t="shared" si="1"/>
        <v>0</v>
      </c>
      <c r="J18" s="10">
        <f t="shared" si="2"/>
        <v>0</v>
      </c>
      <c r="K18" s="49"/>
      <c r="L18" s="49"/>
      <c r="M18" s="49"/>
      <c r="N18" s="49"/>
      <c r="O18" s="49"/>
      <c r="P18" s="49"/>
    </row>
    <row r="19" spans="1:16">
      <c r="A19" s="49" t="e">
        <f>'Re-Budget'!A19</f>
        <v>#REF!</v>
      </c>
      <c r="B19" s="49" t="str">
        <f>'Re-Budget'!B19</f>
        <v>Co-PI 4</v>
      </c>
      <c r="C19" s="49" t="str">
        <f>'Re-Budget'!C19</f>
        <v>Academic</v>
      </c>
      <c r="D19" s="55">
        <f>'Re-Budget'!D19</f>
        <v>0</v>
      </c>
      <c r="E19" s="55">
        <f>'Re-Budget'!E19</f>
        <v>0</v>
      </c>
      <c r="F19" s="108"/>
      <c r="G19" s="16">
        <f>'Cost Share'!P19</f>
        <v>0</v>
      </c>
      <c r="H19" s="16">
        <f t="shared" si="0"/>
        <v>0</v>
      </c>
      <c r="I19" s="16">
        <f t="shared" si="1"/>
        <v>0</v>
      </c>
      <c r="J19" s="10">
        <f t="shared" si="2"/>
        <v>0</v>
      </c>
      <c r="K19" s="49"/>
      <c r="L19" s="49"/>
      <c r="M19" s="49"/>
      <c r="N19" s="49"/>
      <c r="O19" s="49"/>
      <c r="P19" s="49"/>
    </row>
    <row r="20" spans="1:16">
      <c r="A20" s="49">
        <f>'Re-Budget'!A20</f>
        <v>0</v>
      </c>
      <c r="B20" s="49" t="str">
        <f>'Re-Budget'!B20</f>
        <v>Co-PI 4</v>
      </c>
      <c r="C20" s="49" t="str">
        <f>'Re-Budget'!C20</f>
        <v>Summer</v>
      </c>
      <c r="D20" s="55">
        <f>'Re-Budget'!D20</f>
        <v>0</v>
      </c>
      <c r="E20" s="55">
        <f>'Re-Budget'!E20</f>
        <v>0</v>
      </c>
      <c r="F20" s="108"/>
      <c r="G20" s="16">
        <f>'Cost Share'!P20</f>
        <v>0</v>
      </c>
      <c r="H20" s="16">
        <f t="shared" si="0"/>
        <v>0</v>
      </c>
      <c r="I20" s="16">
        <f t="shared" si="1"/>
        <v>0</v>
      </c>
      <c r="J20" s="10">
        <f t="shared" si="2"/>
        <v>0</v>
      </c>
      <c r="K20" s="49"/>
      <c r="L20" s="49"/>
      <c r="M20" s="49"/>
      <c r="N20" s="49"/>
      <c r="O20" s="49"/>
      <c r="P20" s="49"/>
    </row>
    <row r="21" spans="1:16">
      <c r="A21" s="49">
        <f>'Re-Budget'!A21</f>
        <v>0</v>
      </c>
      <c r="B21" s="49" t="str">
        <f>'Re-Budget'!B21</f>
        <v>Post-doc</v>
      </c>
      <c r="C21" s="49" t="str">
        <f>'Re-Budget'!C21</f>
        <v>Academic</v>
      </c>
      <c r="D21" s="55">
        <f>'Re-Budget'!D21</f>
        <v>0</v>
      </c>
      <c r="E21" s="55">
        <f>'Re-Budget'!E21</f>
        <v>0</v>
      </c>
      <c r="F21" s="108"/>
      <c r="G21" s="16">
        <f>'Cost Share'!P21</f>
        <v>0</v>
      </c>
      <c r="H21" s="16">
        <f t="shared" si="0"/>
        <v>0</v>
      </c>
      <c r="I21" s="16">
        <f t="shared" si="1"/>
        <v>0</v>
      </c>
      <c r="J21" s="10">
        <f t="shared" si="2"/>
        <v>0</v>
      </c>
      <c r="K21" s="49"/>
      <c r="L21" s="49"/>
      <c r="M21" s="49"/>
      <c r="N21" s="49"/>
      <c r="O21" s="49"/>
      <c r="P21" s="49"/>
    </row>
    <row r="22" spans="1:16">
      <c r="A22" s="49">
        <f>'Re-Budget'!A22</f>
        <v>0</v>
      </c>
      <c r="B22" s="49" t="str">
        <f>'Re-Budget'!B22</f>
        <v>Grad Student</v>
      </c>
      <c r="C22" s="49" t="str">
        <f>'Re-Budget'!C22</f>
        <v>Student</v>
      </c>
      <c r="D22" s="55">
        <f>'Re-Budget'!D22</f>
        <v>0</v>
      </c>
      <c r="E22" s="55">
        <f>'Re-Budget'!E22</f>
        <v>0</v>
      </c>
      <c r="F22" s="108"/>
      <c r="G22" s="16">
        <f>'Cost Share'!P22</f>
        <v>0</v>
      </c>
      <c r="H22" s="16">
        <f t="shared" si="0"/>
        <v>0</v>
      </c>
      <c r="I22" s="16">
        <f t="shared" si="1"/>
        <v>0</v>
      </c>
      <c r="J22" s="10">
        <f t="shared" si="2"/>
        <v>0</v>
      </c>
      <c r="K22" s="49"/>
      <c r="L22" s="49"/>
      <c r="M22" s="49"/>
      <c r="N22" s="49"/>
      <c r="O22" s="49"/>
      <c r="P22" s="49"/>
    </row>
    <row r="23" spans="1:16">
      <c r="A23" s="49">
        <f>'Re-Budget'!A23</f>
        <v>0</v>
      </c>
      <c r="B23" s="49" t="str">
        <f>'Re-Budget'!B23</f>
        <v>Grad Student</v>
      </c>
      <c r="C23" s="49" t="str">
        <f>'Re-Budget'!C23</f>
        <v>Student</v>
      </c>
      <c r="D23" s="55">
        <f>'Re-Budget'!D23</f>
        <v>0</v>
      </c>
      <c r="E23" s="55">
        <f>'Re-Budget'!E23</f>
        <v>0</v>
      </c>
      <c r="F23" s="108"/>
      <c r="G23" s="16">
        <f>'Cost Share'!P23</f>
        <v>0</v>
      </c>
      <c r="H23" s="16">
        <f t="shared" si="0"/>
        <v>0</v>
      </c>
      <c r="I23" s="16">
        <f t="shared" si="1"/>
        <v>0</v>
      </c>
      <c r="J23" s="10">
        <f t="shared" si="2"/>
        <v>0</v>
      </c>
      <c r="K23" s="49"/>
      <c r="L23" s="49"/>
      <c r="M23" s="49"/>
      <c r="N23" s="49"/>
      <c r="O23" s="49"/>
      <c r="P23" s="49"/>
    </row>
    <row r="24" spans="1:16">
      <c r="A24" s="49">
        <f>'Re-Budget'!A24</f>
        <v>0</v>
      </c>
      <c r="B24" s="49" t="str">
        <f>'Re-Budget'!B24</f>
        <v>UG Student</v>
      </c>
      <c r="C24" s="49" t="str">
        <f>'Re-Budget'!C24</f>
        <v>Student</v>
      </c>
      <c r="D24" s="55">
        <f>'Re-Budget'!D24</f>
        <v>0</v>
      </c>
      <c r="E24" s="55">
        <f>'Re-Budget'!E24</f>
        <v>0</v>
      </c>
      <c r="F24" s="108"/>
      <c r="G24" s="16">
        <f>'Cost Share'!P24</f>
        <v>0</v>
      </c>
      <c r="H24" s="16">
        <f t="shared" si="0"/>
        <v>0</v>
      </c>
      <c r="I24" s="16">
        <f t="shared" si="1"/>
        <v>0</v>
      </c>
      <c r="J24" s="10">
        <f t="shared" si="2"/>
        <v>0</v>
      </c>
      <c r="K24" s="49"/>
      <c r="L24" s="49"/>
      <c r="M24" s="49"/>
      <c r="N24" s="49"/>
      <c r="O24" s="49"/>
      <c r="P24" s="49"/>
    </row>
    <row r="25" spans="1:16">
      <c r="A25" s="49">
        <f>'Re-Budget'!A25</f>
        <v>0</v>
      </c>
      <c r="B25" s="49" t="str">
        <f>'Re-Budget'!B25</f>
        <v>TBD</v>
      </c>
      <c r="C25" s="49" t="str">
        <f>'Re-Budget'!C25</f>
        <v>TBD</v>
      </c>
      <c r="D25" s="55">
        <f>'Re-Budget'!D25</f>
        <v>0</v>
      </c>
      <c r="E25" s="55">
        <f>'Re-Budget'!E25</f>
        <v>0</v>
      </c>
      <c r="F25" s="108"/>
      <c r="G25" s="16">
        <f>'Cost Share'!P25</f>
        <v>0</v>
      </c>
      <c r="H25" s="16">
        <f t="shared" si="0"/>
        <v>0</v>
      </c>
      <c r="I25" s="16">
        <f t="shared" si="1"/>
        <v>0</v>
      </c>
      <c r="J25" s="10">
        <f t="shared" si="2"/>
        <v>0</v>
      </c>
      <c r="K25" s="49"/>
      <c r="L25" s="49"/>
      <c r="M25" s="49"/>
      <c r="N25" s="49"/>
      <c r="O25" s="49"/>
      <c r="P25" s="49"/>
    </row>
    <row r="26" spans="1:16" s="3" customFormat="1">
      <c r="A26" s="34" t="s">
        <v>35</v>
      </c>
      <c r="B26" s="34"/>
      <c r="C26" s="34"/>
      <c r="D26" s="34"/>
      <c r="E26" s="34"/>
      <c r="F26" s="34"/>
      <c r="G26" s="35">
        <f>'Cost Share'!P26</f>
        <v>0</v>
      </c>
      <c r="H26" s="35">
        <f t="shared" ref="H26:I26" si="3">SUM(H11:H25)</f>
        <v>0</v>
      </c>
      <c r="I26" s="35">
        <f t="shared" si="3"/>
        <v>0</v>
      </c>
      <c r="J26" s="36">
        <f>SUM(J11:J25)</f>
        <v>0</v>
      </c>
      <c r="K26" s="96">
        <f>SUM(H26:I26)</f>
        <v>0</v>
      </c>
    </row>
    <row r="27" spans="1:16">
      <c r="G27" s="51"/>
      <c r="H27" s="51"/>
      <c r="I27" s="51"/>
      <c r="J27" s="39"/>
      <c r="K27" s="49"/>
      <c r="L27" s="49"/>
      <c r="M27" s="49"/>
      <c r="N27" s="49"/>
      <c r="O27" s="49"/>
      <c r="P27" s="49"/>
    </row>
    <row r="28" spans="1:16">
      <c r="A28" s="3" t="s">
        <v>36</v>
      </c>
      <c r="G28" s="51" t="s">
        <v>155</v>
      </c>
      <c r="H28" s="51" t="s">
        <v>156</v>
      </c>
      <c r="I28" s="51" t="s">
        <v>157</v>
      </c>
      <c r="J28" s="40" t="s">
        <v>158</v>
      </c>
      <c r="K28" s="49"/>
      <c r="L28" s="49"/>
      <c r="M28" s="49"/>
      <c r="N28" s="49"/>
      <c r="O28" s="49"/>
      <c r="P28" s="49"/>
    </row>
    <row r="29" spans="1:16">
      <c r="A29" s="49">
        <f>A11</f>
        <v>0</v>
      </c>
      <c r="B29" s="49" t="str">
        <f>B11</f>
        <v>PI</v>
      </c>
      <c r="C29" s="49" t="str">
        <f>C11</f>
        <v>Academic</v>
      </c>
      <c r="G29" s="16">
        <f>'Cost Share'!P29</f>
        <v>0</v>
      </c>
      <c r="H29" s="16">
        <f>G29-I29</f>
        <v>0</v>
      </c>
      <c r="I29" s="16">
        <f>ROUND(IF($C$29="Academic",I11*$E$5,IF($C$29="Summer",I11*$E$6,IF($C$29="Staff",I11*$G$5,IF($C$29="Student",I11*$G$6,0)))),0)</f>
        <v>0</v>
      </c>
      <c r="J29" s="10">
        <f>SUM(H29:I29)</f>
        <v>0</v>
      </c>
      <c r="K29" s="49"/>
      <c r="L29" s="49"/>
      <c r="M29" s="49"/>
      <c r="N29" s="49"/>
      <c r="O29" s="49"/>
      <c r="P29" s="49"/>
    </row>
    <row r="30" spans="1:16">
      <c r="A30" s="49">
        <f t="shared" ref="A30:C43" si="4">A12</f>
        <v>0</v>
      </c>
      <c r="B30" s="49" t="str">
        <f t="shared" si="4"/>
        <v>PI</v>
      </c>
      <c r="C30" s="49" t="str">
        <f t="shared" si="4"/>
        <v>Summer</v>
      </c>
      <c r="G30" s="16">
        <f>'Cost Share'!P30</f>
        <v>0</v>
      </c>
      <c r="H30" s="16">
        <f t="shared" ref="H30:H43" si="5">G30-I30</f>
        <v>0</v>
      </c>
      <c r="I30" s="16">
        <f>ROUND(IF($C$30="Academic",I12*$E$5,IF($C$30="Summer",I12*$E$6,IF($C$30="Staff",I12*$G$5,IF($C$30="Student",I12*$G$6,0)))),0)</f>
        <v>0</v>
      </c>
      <c r="J30" s="10">
        <f t="shared" ref="J30:J43" si="6">SUM(H30:I30)</f>
        <v>0</v>
      </c>
      <c r="K30" s="49"/>
      <c r="L30" s="49"/>
      <c r="M30" s="49"/>
      <c r="N30" s="49"/>
      <c r="O30" s="49"/>
      <c r="P30" s="49"/>
    </row>
    <row r="31" spans="1:16">
      <c r="A31" s="49">
        <f t="shared" si="4"/>
        <v>0</v>
      </c>
      <c r="B31" s="49" t="str">
        <f t="shared" si="4"/>
        <v>Co-PI 1</v>
      </c>
      <c r="C31" s="49" t="str">
        <f t="shared" si="4"/>
        <v>Academic</v>
      </c>
      <c r="G31" s="16">
        <f>'Cost Share'!P31</f>
        <v>0</v>
      </c>
      <c r="H31" s="16">
        <f t="shared" si="5"/>
        <v>0</v>
      </c>
      <c r="I31" s="16">
        <f>ROUND(IF($C$31="Academic",I13*$E$5,IF($C$31="Summer",I13*$E$6,IF($C$31="Staff",I13*$G$5,IF($C$31="Student",I13*$G$6,0)))),0)</f>
        <v>0</v>
      </c>
      <c r="J31" s="10">
        <f t="shared" si="6"/>
        <v>0</v>
      </c>
      <c r="K31" s="49"/>
      <c r="L31" s="49"/>
      <c r="M31" s="49"/>
      <c r="N31" s="49"/>
      <c r="O31" s="49"/>
      <c r="P31" s="49"/>
    </row>
    <row r="32" spans="1:16">
      <c r="A32" s="49">
        <f t="shared" si="4"/>
        <v>0</v>
      </c>
      <c r="B32" s="49" t="str">
        <f t="shared" si="4"/>
        <v>Co-PI 1</v>
      </c>
      <c r="C32" s="49" t="str">
        <f t="shared" si="4"/>
        <v>Summer</v>
      </c>
      <c r="G32" s="16">
        <f>'Cost Share'!P32</f>
        <v>0</v>
      </c>
      <c r="H32" s="16">
        <f t="shared" si="5"/>
        <v>0</v>
      </c>
      <c r="I32" s="16">
        <f>ROUND(IF($C$32="Academic",I14*$E$5,IF($C$32="Summer",I14*$E$6,IF($C$32="Staff",I14*$G$5,IF($C$32="Student",I14*$G$6,0)))),0)</f>
        <v>0</v>
      </c>
      <c r="J32" s="10">
        <f t="shared" si="6"/>
        <v>0</v>
      </c>
      <c r="K32" s="49"/>
      <c r="L32" s="49"/>
      <c r="M32" s="49"/>
      <c r="N32" s="49"/>
      <c r="O32" s="49"/>
      <c r="P32" s="49"/>
    </row>
    <row r="33" spans="1:16">
      <c r="A33" s="49" t="e">
        <f t="shared" si="4"/>
        <v>#REF!</v>
      </c>
      <c r="B33" s="49" t="str">
        <f t="shared" si="4"/>
        <v>Co-PI 2</v>
      </c>
      <c r="C33" s="49" t="str">
        <f t="shared" si="4"/>
        <v>Academic</v>
      </c>
      <c r="G33" s="16">
        <f>'Cost Share'!P33</f>
        <v>0</v>
      </c>
      <c r="H33" s="16">
        <f t="shared" si="5"/>
        <v>0</v>
      </c>
      <c r="I33" s="16">
        <f>ROUND(IF($C$33="Academic",I15*$E$5,IF($C$33="Summer",I15*$E$6,IF($C$33="Staff",I15*$G$5,IF($C$33="Student",I15*$G$6,0)))),0)</f>
        <v>0</v>
      </c>
      <c r="J33" s="10">
        <f t="shared" si="6"/>
        <v>0</v>
      </c>
      <c r="K33" s="49"/>
      <c r="L33" s="49"/>
      <c r="M33" s="49"/>
      <c r="N33" s="49"/>
      <c r="O33" s="49"/>
      <c r="P33" s="49"/>
    </row>
    <row r="34" spans="1:16">
      <c r="A34" s="49">
        <f t="shared" si="4"/>
        <v>0</v>
      </c>
      <c r="B34" s="49" t="str">
        <f t="shared" si="4"/>
        <v>Co-PI 2</v>
      </c>
      <c r="C34" s="49" t="str">
        <f t="shared" si="4"/>
        <v>Summer</v>
      </c>
      <c r="G34" s="16">
        <f>'Cost Share'!P34</f>
        <v>0</v>
      </c>
      <c r="H34" s="16">
        <f t="shared" si="5"/>
        <v>0</v>
      </c>
      <c r="I34" s="16">
        <f>ROUND(IF($C$34="Academic",I16*$E$5,IF($C$34="Summer",I16*$E$6,IF($C$34="Staff",I16*$G$5,IF($C$34="Student",I16*$G$6,0)))),0)</f>
        <v>0</v>
      </c>
      <c r="J34" s="10">
        <f t="shared" si="6"/>
        <v>0</v>
      </c>
      <c r="K34" s="49"/>
      <c r="L34" s="49"/>
      <c r="M34" s="49"/>
      <c r="N34" s="49"/>
      <c r="O34" s="49"/>
      <c r="P34" s="49"/>
    </row>
    <row r="35" spans="1:16">
      <c r="A35" s="49" t="e">
        <f t="shared" si="4"/>
        <v>#REF!</v>
      </c>
      <c r="B35" s="49" t="str">
        <f t="shared" si="4"/>
        <v>Co-PI 3</v>
      </c>
      <c r="C35" s="49" t="str">
        <f t="shared" si="4"/>
        <v>Academic</v>
      </c>
      <c r="G35" s="16">
        <f>'Cost Share'!P35</f>
        <v>0</v>
      </c>
      <c r="H35" s="16">
        <f t="shared" si="5"/>
        <v>0</v>
      </c>
      <c r="I35" s="16">
        <f>ROUND(IF($C$35="Academic",I17*$E$5,IF($C$35="Summer",I17*$E$6,IF($C$35="Staff",I17*$G$5,IF($C$35="Student",I17*$G$6,0)))),0)</f>
        <v>0</v>
      </c>
      <c r="J35" s="10">
        <f t="shared" si="6"/>
        <v>0</v>
      </c>
      <c r="K35" s="49"/>
      <c r="L35" s="49"/>
      <c r="M35" s="49"/>
      <c r="N35" s="49"/>
      <c r="O35" s="49"/>
      <c r="P35" s="49"/>
    </row>
    <row r="36" spans="1:16">
      <c r="A36" s="49">
        <f t="shared" si="4"/>
        <v>0</v>
      </c>
      <c r="B36" s="49" t="str">
        <f t="shared" si="4"/>
        <v>Co-PI 3</v>
      </c>
      <c r="C36" s="49" t="str">
        <f t="shared" si="4"/>
        <v>Summer</v>
      </c>
      <c r="G36" s="16">
        <f>'Cost Share'!P36</f>
        <v>0</v>
      </c>
      <c r="H36" s="16">
        <f t="shared" si="5"/>
        <v>0</v>
      </c>
      <c r="I36" s="16">
        <f>ROUND(IF($C$36="Academic",I18*$E$5,IF($C$36="Summer",I18*$E$6,IF($C$36="Staff",I18*$G$5,IF($C$36="Student",I18*$G$6,0)))),0)</f>
        <v>0</v>
      </c>
      <c r="J36" s="10">
        <f t="shared" si="6"/>
        <v>0</v>
      </c>
      <c r="K36" s="49"/>
      <c r="L36" s="49"/>
      <c r="M36" s="49"/>
      <c r="N36" s="49"/>
      <c r="O36" s="49"/>
      <c r="P36" s="49"/>
    </row>
    <row r="37" spans="1:16">
      <c r="A37" s="49" t="e">
        <f t="shared" si="4"/>
        <v>#REF!</v>
      </c>
      <c r="B37" s="49" t="str">
        <f t="shared" si="4"/>
        <v>Co-PI 4</v>
      </c>
      <c r="C37" s="49" t="str">
        <f t="shared" si="4"/>
        <v>Academic</v>
      </c>
      <c r="G37" s="16">
        <f>'Cost Share'!P37</f>
        <v>0</v>
      </c>
      <c r="H37" s="16">
        <f t="shared" si="5"/>
        <v>0</v>
      </c>
      <c r="I37" s="16">
        <f>ROUND(IF($C$37="Academic",I19*$E$5,IF($C$37="Summer",I19*$E$6,IF($C$37="Staff",I19*$G$5,IF($C$37="Student",I19*$G$6,0)))),0)</f>
        <v>0</v>
      </c>
      <c r="J37" s="10">
        <f t="shared" si="6"/>
        <v>0</v>
      </c>
      <c r="K37" s="49"/>
      <c r="L37" s="49"/>
      <c r="M37" s="49"/>
      <c r="N37" s="49"/>
      <c r="O37" s="49"/>
      <c r="P37" s="49"/>
    </row>
    <row r="38" spans="1:16">
      <c r="A38" s="49">
        <f t="shared" si="4"/>
        <v>0</v>
      </c>
      <c r="B38" s="49" t="str">
        <f t="shared" si="4"/>
        <v>Co-PI 4</v>
      </c>
      <c r="C38" s="49" t="str">
        <f t="shared" si="4"/>
        <v>Summer</v>
      </c>
      <c r="G38" s="16">
        <f>'Cost Share'!P38</f>
        <v>0</v>
      </c>
      <c r="H38" s="16">
        <f t="shared" si="5"/>
        <v>0</v>
      </c>
      <c r="I38" s="16">
        <f>ROUND(IF($C$38="Academic",I20*$E$5,IF($C$38="Summer",I20*$E$6,IF($C$38="Staff",I20*$G$5,IF($C$38="Student",I20*$G$6,0)))),0)</f>
        <v>0</v>
      </c>
      <c r="J38" s="10">
        <f t="shared" si="6"/>
        <v>0</v>
      </c>
      <c r="K38" s="49"/>
      <c r="L38" s="49"/>
      <c r="M38" s="49"/>
      <c r="N38" s="49"/>
      <c r="O38" s="49"/>
      <c r="P38" s="49"/>
    </row>
    <row r="39" spans="1:16">
      <c r="A39" s="49">
        <f t="shared" si="4"/>
        <v>0</v>
      </c>
      <c r="B39" s="49" t="str">
        <f t="shared" si="4"/>
        <v>Post-doc</v>
      </c>
      <c r="C39" s="49" t="str">
        <f t="shared" si="4"/>
        <v>Academic</v>
      </c>
      <c r="G39" s="16">
        <f>'Cost Share'!P39</f>
        <v>0</v>
      </c>
      <c r="H39" s="16">
        <f t="shared" si="5"/>
        <v>0</v>
      </c>
      <c r="I39" s="16">
        <f>ROUND(IF($C$39="Academic",I21*$E$5,IF($C$39="Summer",I21*$E$6,IF($C$39="Staff",I21*$G$5,IF($C$39="Student",I21*$G$6,0)))),0)</f>
        <v>0</v>
      </c>
      <c r="J39" s="10">
        <f t="shared" si="6"/>
        <v>0</v>
      </c>
      <c r="K39" s="49"/>
      <c r="L39" s="49"/>
      <c r="M39" s="49"/>
      <c r="N39" s="49"/>
      <c r="O39" s="49"/>
      <c r="P39" s="49"/>
    </row>
    <row r="40" spans="1:16">
      <c r="A40" s="49">
        <f t="shared" si="4"/>
        <v>0</v>
      </c>
      <c r="B40" s="49" t="str">
        <f t="shared" si="4"/>
        <v>Grad Student</v>
      </c>
      <c r="C40" s="49" t="str">
        <f t="shared" si="4"/>
        <v>Student</v>
      </c>
      <c r="G40" s="16">
        <f>'Cost Share'!P40</f>
        <v>0</v>
      </c>
      <c r="H40" s="16">
        <f t="shared" si="5"/>
        <v>0</v>
      </c>
      <c r="I40" s="16">
        <f>ROUND(IF($C$40="Academic",I22*$E$5,IF($C$40="Summer",I22*$E$6,IF($C$40="Staff",I22*$G$5,IF($C$40="Student",I22*$G$6,0)))),0)</f>
        <v>0</v>
      </c>
      <c r="J40" s="10">
        <f t="shared" si="6"/>
        <v>0</v>
      </c>
      <c r="K40" s="49"/>
      <c r="L40" s="49"/>
      <c r="M40" s="49"/>
      <c r="N40" s="49"/>
      <c r="O40" s="49"/>
      <c r="P40" s="49"/>
    </row>
    <row r="41" spans="1:16">
      <c r="A41" s="49">
        <f t="shared" si="4"/>
        <v>0</v>
      </c>
      <c r="B41" s="49" t="str">
        <f t="shared" si="4"/>
        <v>Grad Student</v>
      </c>
      <c r="C41" s="49" t="str">
        <f t="shared" si="4"/>
        <v>Student</v>
      </c>
      <c r="G41" s="16">
        <f>'Cost Share'!P41</f>
        <v>0</v>
      </c>
      <c r="H41" s="16">
        <f t="shared" si="5"/>
        <v>0</v>
      </c>
      <c r="I41" s="16">
        <f>ROUND(IF($C$41="Academic",I23*$E$5,IF($C$41="Summer",I23*$E$6,IF($C$41="Staff",I23*$G$5,IF($C$41="Student",I23*$G$6,0)))),0)</f>
        <v>0</v>
      </c>
      <c r="J41" s="10">
        <f t="shared" si="6"/>
        <v>0</v>
      </c>
      <c r="K41" s="49"/>
      <c r="L41" s="49"/>
      <c r="M41" s="49"/>
      <c r="N41" s="49"/>
      <c r="O41" s="49"/>
      <c r="P41" s="49"/>
    </row>
    <row r="42" spans="1:16">
      <c r="A42" s="49">
        <f t="shared" si="4"/>
        <v>0</v>
      </c>
      <c r="B42" s="49" t="str">
        <f t="shared" si="4"/>
        <v>UG Student</v>
      </c>
      <c r="C42" s="49" t="str">
        <f t="shared" si="4"/>
        <v>Student</v>
      </c>
      <c r="G42" s="16">
        <f>'Cost Share'!P42</f>
        <v>0</v>
      </c>
      <c r="H42" s="16">
        <f t="shared" si="5"/>
        <v>0</v>
      </c>
      <c r="I42" s="16">
        <f>ROUND(IF($C$42="Academic",I24*$E$5,IF($C$42="Summer",I24*$E$6,IF($C$42="Staff",I24*$G$5,IF($C$42="Student",I24*$G$6,0)))),0)</f>
        <v>0</v>
      </c>
      <c r="J42" s="10">
        <f t="shared" si="6"/>
        <v>0</v>
      </c>
      <c r="K42" s="49"/>
      <c r="L42" s="49"/>
      <c r="M42" s="49"/>
      <c r="N42" s="49"/>
      <c r="O42" s="49"/>
      <c r="P42" s="49"/>
    </row>
    <row r="43" spans="1:16">
      <c r="A43" s="49">
        <f t="shared" si="4"/>
        <v>0</v>
      </c>
      <c r="B43" s="49" t="str">
        <f t="shared" si="4"/>
        <v>TBD</v>
      </c>
      <c r="C43" s="49" t="str">
        <f t="shared" si="4"/>
        <v>TBD</v>
      </c>
      <c r="G43" s="16">
        <f>'Cost Share'!P43</f>
        <v>0</v>
      </c>
      <c r="H43" s="16">
        <f t="shared" si="5"/>
        <v>0</v>
      </c>
      <c r="I43" s="16">
        <f>ROUND(IF($C$43="Academic",I25*$E$5,IF($C$43="Summer",I25*$E$6,IF($C$43="Staff",I25*$G$5,IF($C$43="Student",I25*$G$6,0)))),0)</f>
        <v>0</v>
      </c>
      <c r="J43" s="10">
        <f t="shared" si="6"/>
        <v>0</v>
      </c>
      <c r="K43" s="49"/>
      <c r="L43" s="49"/>
      <c r="M43" s="49"/>
      <c r="N43" s="49"/>
      <c r="O43" s="49"/>
      <c r="P43" s="49"/>
    </row>
    <row r="44" spans="1:16" s="3" customFormat="1">
      <c r="A44" s="34" t="s">
        <v>38</v>
      </c>
      <c r="B44" s="34"/>
      <c r="C44" s="34"/>
      <c r="D44" s="34"/>
      <c r="E44" s="34"/>
      <c r="F44" s="34"/>
      <c r="G44" s="35">
        <f>'Cost Share'!P44</f>
        <v>0</v>
      </c>
      <c r="H44" s="35">
        <f t="shared" ref="H44:J44" si="7">SUM(H29:H43)</f>
        <v>0</v>
      </c>
      <c r="I44" s="35">
        <f t="shared" si="7"/>
        <v>0</v>
      </c>
      <c r="J44" s="36">
        <f t="shared" si="7"/>
        <v>0</v>
      </c>
      <c r="K44" s="96">
        <f>SUM(H44:I44)</f>
        <v>0</v>
      </c>
    </row>
    <row r="45" spans="1:16">
      <c r="G45" s="51"/>
      <c r="H45" s="51"/>
      <c r="I45" s="51"/>
      <c r="J45" s="10"/>
      <c r="K45" s="49"/>
      <c r="L45" s="49"/>
      <c r="M45" s="49"/>
      <c r="N45" s="49"/>
      <c r="O45" s="49"/>
      <c r="P45" s="49"/>
    </row>
    <row r="46" spans="1:16" s="3" customFormat="1">
      <c r="A46" s="56" t="s">
        <v>39</v>
      </c>
      <c r="B46" s="56"/>
      <c r="C46" s="56"/>
      <c r="D46" s="56"/>
      <c r="E46" s="56"/>
      <c r="F46" s="56"/>
      <c r="G46" s="57">
        <f>'Cost Share'!P46</f>
        <v>0</v>
      </c>
      <c r="H46" s="57">
        <f t="shared" ref="H46:I46" si="8">H44+H26</f>
        <v>0</v>
      </c>
      <c r="I46" s="57">
        <f t="shared" si="8"/>
        <v>0</v>
      </c>
      <c r="J46" s="58">
        <f>J44+J26</f>
        <v>0</v>
      </c>
      <c r="K46" s="96">
        <f>SUM(H46:I46)</f>
        <v>0</v>
      </c>
    </row>
    <row r="47" spans="1:16">
      <c r="G47" s="51"/>
      <c r="H47" s="51"/>
      <c r="I47" s="51"/>
      <c r="J47" s="10"/>
      <c r="K47" s="49"/>
      <c r="L47" s="49"/>
      <c r="M47" s="49"/>
      <c r="N47" s="49"/>
      <c r="O47" s="49"/>
      <c r="P47" s="49"/>
    </row>
    <row r="48" spans="1:16">
      <c r="A48" s="3" t="s">
        <v>40</v>
      </c>
      <c r="B48" s="3" t="s">
        <v>137</v>
      </c>
      <c r="G48" s="51" t="str">
        <f>G28</f>
        <v>Original</v>
      </c>
      <c r="H48" s="51" t="str">
        <f t="shared" ref="H48:J48" si="9">H28</f>
        <v>Exp</v>
      </c>
      <c r="I48" s="51" t="str">
        <f t="shared" si="9"/>
        <v>Re-Bud</v>
      </c>
      <c r="J48" s="51" t="str">
        <f t="shared" si="9"/>
        <v>TL REV</v>
      </c>
      <c r="K48" s="49"/>
      <c r="L48" s="49"/>
      <c r="M48" s="49"/>
      <c r="N48" s="49"/>
      <c r="O48" s="49"/>
      <c r="P48" s="49"/>
    </row>
    <row r="49" spans="1:16">
      <c r="A49" s="49" t="s">
        <v>42</v>
      </c>
      <c r="G49" s="16">
        <f>'Cost Share'!P49</f>
        <v>0</v>
      </c>
      <c r="H49" s="51"/>
      <c r="I49" s="51"/>
      <c r="J49" s="10">
        <f>SUM(H49:I49)</f>
        <v>0</v>
      </c>
      <c r="K49" s="49"/>
      <c r="L49" s="49"/>
      <c r="M49" s="49"/>
      <c r="N49" s="49"/>
      <c r="O49" s="49"/>
      <c r="P49" s="49"/>
    </row>
    <row r="50" spans="1:16">
      <c r="A50" s="49" t="s">
        <v>43</v>
      </c>
      <c r="G50" s="16">
        <f>'Cost Share'!P50</f>
        <v>0</v>
      </c>
      <c r="H50" s="51"/>
      <c r="I50" s="51"/>
      <c r="J50" s="10">
        <f>SUM(H50:I50)</f>
        <v>0</v>
      </c>
      <c r="K50" s="49"/>
      <c r="L50" s="49"/>
      <c r="M50" s="49"/>
      <c r="N50" s="49"/>
      <c r="O50" s="49"/>
      <c r="P50" s="49"/>
    </row>
    <row r="51" spans="1:16" s="3" customFormat="1">
      <c r="A51" s="34" t="s">
        <v>44</v>
      </c>
      <c r="B51" s="34"/>
      <c r="C51" s="34"/>
      <c r="D51" s="34"/>
      <c r="E51" s="34"/>
      <c r="F51" s="34"/>
      <c r="G51" s="35">
        <f>'Cost Share'!P51</f>
        <v>0</v>
      </c>
      <c r="H51" s="35">
        <f t="shared" ref="H51:I51" si="10">SUM(H49:H50)</f>
        <v>0</v>
      </c>
      <c r="I51" s="35">
        <f t="shared" si="10"/>
        <v>0</v>
      </c>
      <c r="J51" s="36">
        <f>SUM(J49:J50)</f>
        <v>0</v>
      </c>
      <c r="K51" s="96">
        <f>SUM(H51:I51)</f>
        <v>0</v>
      </c>
    </row>
    <row r="52" spans="1:16">
      <c r="G52" s="51"/>
      <c r="H52" s="51"/>
      <c r="I52" s="51"/>
      <c r="J52" s="10"/>
      <c r="K52" s="49"/>
      <c r="L52" s="49"/>
      <c r="M52" s="49"/>
      <c r="N52" s="49"/>
      <c r="O52" s="49"/>
      <c r="P52" s="49"/>
    </row>
    <row r="53" spans="1:16">
      <c r="A53" s="66" t="s">
        <v>138</v>
      </c>
      <c r="B53" s="66" t="s">
        <v>139</v>
      </c>
      <c r="C53" s="77"/>
      <c r="D53" s="77"/>
      <c r="E53" s="77"/>
      <c r="F53" s="77"/>
      <c r="G53" s="84" t="str">
        <f>G48</f>
        <v>Original</v>
      </c>
      <c r="H53" s="84" t="str">
        <f t="shared" ref="H53:J53" si="11">H48</f>
        <v>Exp</v>
      </c>
      <c r="I53" s="84" t="str">
        <f t="shared" si="11"/>
        <v>Re-Bud</v>
      </c>
      <c r="J53" s="84" t="str">
        <f t="shared" si="11"/>
        <v>TL REV</v>
      </c>
      <c r="K53" s="49"/>
      <c r="L53" s="49"/>
      <c r="M53" s="49"/>
      <c r="N53" s="49"/>
      <c r="O53" s="49"/>
      <c r="P53" s="49"/>
    </row>
    <row r="54" spans="1:16">
      <c r="A54" s="77" t="s">
        <v>47</v>
      </c>
      <c r="B54" s="74" t="s">
        <v>48</v>
      </c>
      <c r="C54" s="77"/>
      <c r="D54" s="77"/>
      <c r="E54" s="77"/>
      <c r="F54" s="77"/>
      <c r="G54" s="16">
        <f>'Cost Share'!P54</f>
        <v>0</v>
      </c>
      <c r="H54" s="84"/>
      <c r="I54" s="84"/>
      <c r="J54" s="86">
        <f>SUM(H54:I54)</f>
        <v>0</v>
      </c>
      <c r="K54" s="49"/>
      <c r="L54" s="49"/>
      <c r="M54" s="49"/>
      <c r="N54" s="49"/>
      <c r="O54" s="49"/>
      <c r="P54" s="49"/>
    </row>
    <row r="55" spans="1:16">
      <c r="A55" s="77" t="s">
        <v>49</v>
      </c>
      <c r="B55" s="74" t="s">
        <v>48</v>
      </c>
      <c r="C55" s="77"/>
      <c r="D55" s="77"/>
      <c r="E55" s="77"/>
      <c r="F55" s="77"/>
      <c r="G55" s="16">
        <f>'Cost Share'!P55</f>
        <v>0</v>
      </c>
      <c r="H55" s="84"/>
      <c r="I55" s="84"/>
      <c r="J55" s="86">
        <f>SUM(H55:I55)</f>
        <v>0</v>
      </c>
      <c r="K55" s="49"/>
      <c r="L55" s="49"/>
      <c r="M55" s="49"/>
      <c r="N55" s="49"/>
      <c r="O55" s="49"/>
      <c r="P55" s="49"/>
    </row>
    <row r="56" spans="1:16" s="3" customFormat="1">
      <c r="A56" s="87" t="s">
        <v>59</v>
      </c>
      <c r="B56" s="87"/>
      <c r="C56" s="87"/>
      <c r="D56" s="87"/>
      <c r="E56" s="87"/>
      <c r="F56" s="87"/>
      <c r="G56" s="88">
        <f>'Cost Share'!P56</f>
        <v>0</v>
      </c>
      <c r="H56" s="88">
        <f t="shared" ref="H56:J56" si="12">SUM(H54:H55)</f>
        <v>0</v>
      </c>
      <c r="I56" s="88">
        <f t="shared" si="12"/>
        <v>0</v>
      </c>
      <c r="J56" s="89">
        <f t="shared" si="12"/>
        <v>0</v>
      </c>
      <c r="K56" s="96">
        <f>SUM(H56:I56)</f>
        <v>0</v>
      </c>
    </row>
    <row r="57" spans="1:16" s="3" customFormat="1">
      <c r="G57" s="9"/>
      <c r="H57" s="9"/>
      <c r="I57" s="9"/>
      <c r="J57" s="10"/>
    </row>
    <row r="58" spans="1:16" s="3" customFormat="1">
      <c r="A58" s="3" t="s">
        <v>140</v>
      </c>
      <c r="G58" s="51" t="str">
        <f>G53</f>
        <v>Original</v>
      </c>
      <c r="H58" s="51" t="str">
        <f t="shared" ref="H58:J58" si="13">H53</f>
        <v>Exp</v>
      </c>
      <c r="I58" s="51" t="str">
        <f t="shared" si="13"/>
        <v>Re-Bud</v>
      </c>
      <c r="J58" s="51" t="str">
        <f t="shared" si="13"/>
        <v>TL REV</v>
      </c>
    </row>
    <row r="59" spans="1:16" s="11" customFormat="1">
      <c r="A59" s="11" t="s">
        <v>61</v>
      </c>
      <c r="G59" s="16">
        <f>'Cost Share'!P59</f>
        <v>0</v>
      </c>
      <c r="H59" s="51"/>
      <c r="I59" s="51"/>
      <c r="J59" s="10">
        <f>SUM(H59:I59)</f>
        <v>0</v>
      </c>
    </row>
    <row r="60" spans="1:16" s="11" customFormat="1">
      <c r="A60" s="11" t="s">
        <v>62</v>
      </c>
      <c r="G60" s="16">
        <f>'Cost Share'!P60</f>
        <v>0</v>
      </c>
      <c r="H60" s="51"/>
      <c r="I60" s="51"/>
      <c r="J60" s="10">
        <f>SUM(H60:I60)</f>
        <v>0</v>
      </c>
    </row>
    <row r="61" spans="1:16" s="3" customFormat="1">
      <c r="A61" s="34" t="s">
        <v>64</v>
      </c>
      <c r="B61" s="34"/>
      <c r="C61" s="34"/>
      <c r="D61" s="34"/>
      <c r="E61" s="34"/>
      <c r="F61" s="34"/>
      <c r="G61" s="35">
        <f>'Cost Share'!P61</f>
        <v>0</v>
      </c>
      <c r="H61" s="35">
        <f t="shared" ref="H61:I61" si="14">SUM(H59:H60)</f>
        <v>0</v>
      </c>
      <c r="I61" s="35">
        <f t="shared" si="14"/>
        <v>0</v>
      </c>
      <c r="J61" s="36">
        <f>SUM(J59:J60)</f>
        <v>0</v>
      </c>
      <c r="K61" s="96">
        <f>SUM(H61:I61)</f>
        <v>0</v>
      </c>
    </row>
    <row r="62" spans="1:16">
      <c r="G62" s="51"/>
      <c r="H62" s="51"/>
      <c r="I62" s="51"/>
      <c r="J62" s="10"/>
      <c r="K62" s="49"/>
      <c r="L62" s="49"/>
      <c r="M62" s="49"/>
      <c r="N62" s="49"/>
      <c r="O62" s="49"/>
      <c r="P62" s="49"/>
    </row>
    <row r="63" spans="1:16">
      <c r="A63" s="3" t="s">
        <v>74</v>
      </c>
      <c r="G63" s="51" t="str">
        <f>G58</f>
        <v>Original</v>
      </c>
      <c r="H63" s="51" t="str">
        <f t="shared" ref="H63:J63" si="15">H58</f>
        <v>Exp</v>
      </c>
      <c r="I63" s="51" t="str">
        <f t="shared" si="15"/>
        <v>Re-Bud</v>
      </c>
      <c r="J63" s="51" t="str">
        <f t="shared" si="15"/>
        <v>TL REV</v>
      </c>
      <c r="K63" s="49"/>
      <c r="L63" s="49"/>
      <c r="M63" s="49"/>
      <c r="N63" s="49"/>
      <c r="O63" s="49"/>
      <c r="P63" s="49"/>
    </row>
    <row r="64" spans="1:16">
      <c r="A64" s="49" t="s">
        <v>141</v>
      </c>
      <c r="G64" s="16">
        <f>'Cost Share'!P64</f>
        <v>0</v>
      </c>
      <c r="H64" s="51"/>
      <c r="I64" s="51"/>
      <c r="J64" s="10">
        <f>SUM(H64:I64)</f>
        <v>0</v>
      </c>
      <c r="K64" s="49"/>
      <c r="L64" s="49"/>
      <c r="M64" s="49"/>
      <c r="N64" s="49"/>
      <c r="O64" s="49"/>
      <c r="P64" s="49"/>
    </row>
    <row r="65" spans="1:16">
      <c r="A65" s="49" t="s">
        <v>142</v>
      </c>
      <c r="G65" s="16">
        <f>'Cost Share'!P65</f>
        <v>0</v>
      </c>
      <c r="H65" s="51"/>
      <c r="I65" s="51"/>
      <c r="J65" s="10">
        <f t="shared" ref="J65:J67" si="16">SUM(H65:I65)</f>
        <v>0</v>
      </c>
      <c r="K65" s="49"/>
      <c r="L65" s="49"/>
      <c r="M65" s="49"/>
      <c r="N65" s="49"/>
      <c r="O65" s="49"/>
      <c r="P65" s="49"/>
    </row>
    <row r="66" spans="1:16">
      <c r="A66" s="49" t="s">
        <v>143</v>
      </c>
      <c r="D66" s="19"/>
      <c r="G66" s="16">
        <f>'Cost Share'!P66</f>
        <v>0</v>
      </c>
      <c r="H66" s="51"/>
      <c r="I66" s="51"/>
      <c r="J66" s="10">
        <f t="shared" si="16"/>
        <v>0</v>
      </c>
      <c r="K66" s="49"/>
      <c r="L66" s="49"/>
      <c r="M66" s="49"/>
      <c r="N66" s="49"/>
      <c r="O66" s="49"/>
      <c r="P66" s="49"/>
    </row>
    <row r="67" spans="1:16">
      <c r="A67" s="77" t="s">
        <v>144</v>
      </c>
      <c r="B67" s="77"/>
      <c r="C67" s="77" t="s">
        <v>105</v>
      </c>
      <c r="D67" s="90">
        <f>'Re-Budget'!D82</f>
        <v>1313</v>
      </c>
      <c r="E67" s="77" t="s">
        <v>87</v>
      </c>
      <c r="F67" s="100"/>
      <c r="G67" s="16">
        <f>'Cost Share'!P67</f>
        <v>0</v>
      </c>
      <c r="H67" s="92">
        <f>G67-I67</f>
        <v>0</v>
      </c>
      <c r="I67" s="92">
        <f>ROUND(F67*D67,0)</f>
        <v>0</v>
      </c>
      <c r="J67" s="10">
        <f t="shared" si="16"/>
        <v>0</v>
      </c>
      <c r="K67" s="49"/>
      <c r="L67" s="49"/>
      <c r="M67" s="49"/>
      <c r="N67" s="49"/>
      <c r="O67" s="49"/>
      <c r="P67" s="49"/>
    </row>
    <row r="68" spans="1:16" s="3" customFormat="1">
      <c r="A68" s="34" t="s">
        <v>88</v>
      </c>
      <c r="B68" s="34"/>
      <c r="C68" s="34"/>
      <c r="D68" s="34"/>
      <c r="E68" s="34"/>
      <c r="F68" s="34"/>
      <c r="G68" s="35">
        <f>'Cost Share'!P68</f>
        <v>0</v>
      </c>
      <c r="H68" s="35">
        <f t="shared" ref="H68:J68" si="17">SUM(H64:H67)</f>
        <v>0</v>
      </c>
      <c r="I68" s="35">
        <f t="shared" si="17"/>
        <v>0</v>
      </c>
      <c r="J68" s="36">
        <f t="shared" si="17"/>
        <v>0</v>
      </c>
      <c r="K68" s="96">
        <f>SUM(H68:I68)</f>
        <v>0</v>
      </c>
    </row>
    <row r="69" spans="1:16">
      <c r="G69" s="51"/>
      <c r="H69" s="51"/>
      <c r="I69" s="51"/>
      <c r="J69" s="10"/>
      <c r="K69" s="49"/>
      <c r="L69" s="49"/>
      <c r="M69" s="49"/>
      <c r="N69" s="49"/>
      <c r="O69" s="49"/>
      <c r="P69" s="49"/>
    </row>
    <row r="70" spans="1:16">
      <c r="A70" s="66" t="s">
        <v>89</v>
      </c>
      <c r="B70" s="66" t="s">
        <v>90</v>
      </c>
      <c r="C70" s="77"/>
      <c r="D70" s="77"/>
      <c r="E70" s="77"/>
      <c r="F70" s="77"/>
      <c r="G70" s="84" t="str">
        <f>G63</f>
        <v>Original</v>
      </c>
      <c r="H70" s="84" t="str">
        <f t="shared" ref="H70:J70" si="18">H63</f>
        <v>Exp</v>
      </c>
      <c r="I70" s="84" t="str">
        <f t="shared" si="18"/>
        <v>Re-Bud</v>
      </c>
      <c r="J70" s="84" t="str">
        <f t="shared" si="18"/>
        <v>TL REV</v>
      </c>
      <c r="K70" s="49"/>
      <c r="L70" s="49"/>
      <c r="M70" s="49"/>
      <c r="N70" s="49"/>
      <c r="O70" s="49"/>
      <c r="P70" s="49"/>
    </row>
    <row r="71" spans="1:16">
      <c r="A71" s="77" t="s">
        <v>91</v>
      </c>
      <c r="B71" s="77"/>
      <c r="C71" s="77"/>
      <c r="D71" s="77"/>
      <c r="E71" s="77"/>
      <c r="F71" s="77"/>
      <c r="G71" s="16">
        <f>'Cost Share'!P71</f>
        <v>0</v>
      </c>
      <c r="H71" s="84"/>
      <c r="I71" s="84"/>
      <c r="J71" s="86">
        <f>SUM(H71:I71)</f>
        <v>0</v>
      </c>
      <c r="K71" s="49"/>
      <c r="L71" s="49"/>
      <c r="M71" s="49"/>
      <c r="N71" s="49"/>
      <c r="O71" s="49"/>
      <c r="P71" s="49"/>
    </row>
    <row r="72" spans="1:16">
      <c r="A72" s="77" t="s">
        <v>92</v>
      </c>
      <c r="B72" s="77"/>
      <c r="C72" s="77"/>
      <c r="D72" s="77"/>
      <c r="E72" s="77"/>
      <c r="F72" s="77"/>
      <c r="G72" s="16">
        <f>'Cost Share'!P72</f>
        <v>0</v>
      </c>
      <c r="H72" s="84"/>
      <c r="I72" s="84"/>
      <c r="J72" s="86">
        <f t="shared" ref="J72:J73" si="19">SUM(H72:I72)</f>
        <v>0</v>
      </c>
      <c r="K72" s="49"/>
      <c r="L72" s="49"/>
      <c r="M72" s="49"/>
      <c r="N72" s="49"/>
      <c r="O72" s="49"/>
      <c r="P72" s="49"/>
    </row>
    <row r="73" spans="1:16">
      <c r="A73" s="77" t="s">
        <v>93</v>
      </c>
      <c r="B73" s="77"/>
      <c r="C73" s="77"/>
      <c r="D73" s="77"/>
      <c r="E73" s="77"/>
      <c r="F73" s="77"/>
      <c r="G73" s="16">
        <f>'Cost Share'!P73</f>
        <v>0</v>
      </c>
      <c r="H73" s="84"/>
      <c r="I73" s="84"/>
      <c r="J73" s="86">
        <f t="shared" si="19"/>
        <v>0</v>
      </c>
      <c r="K73" s="49"/>
      <c r="L73" s="49"/>
      <c r="M73" s="49"/>
      <c r="N73" s="49"/>
      <c r="O73" s="49"/>
      <c r="P73" s="49"/>
    </row>
    <row r="74" spans="1:16" s="3" customFormat="1">
      <c r="A74" s="87" t="s">
        <v>94</v>
      </c>
      <c r="B74" s="87"/>
      <c r="C74" s="87"/>
      <c r="D74" s="87"/>
      <c r="E74" s="87"/>
      <c r="F74" s="87"/>
      <c r="G74" s="88">
        <f>'Cost Share'!P74</f>
        <v>0</v>
      </c>
      <c r="H74" s="88">
        <f t="shared" ref="H74:J74" si="20">SUM(H71:H73)</f>
        <v>0</v>
      </c>
      <c r="I74" s="88">
        <f t="shared" si="20"/>
        <v>0</v>
      </c>
      <c r="J74" s="89">
        <f t="shared" si="20"/>
        <v>0</v>
      </c>
      <c r="K74" s="96">
        <f>SUM(H74:I74)</f>
        <v>0</v>
      </c>
    </row>
    <row r="75" spans="1:16">
      <c r="G75" s="51"/>
      <c r="H75" s="51"/>
      <c r="I75" s="51"/>
      <c r="J75" s="10"/>
      <c r="K75" s="49"/>
      <c r="L75" s="49"/>
      <c r="M75" s="49"/>
      <c r="N75" s="49"/>
      <c r="O75" s="49"/>
      <c r="P75" s="49"/>
    </row>
    <row r="76" spans="1:16">
      <c r="G76" s="51" t="str">
        <f>G70</f>
        <v>Original</v>
      </c>
      <c r="H76" s="51" t="str">
        <f t="shared" ref="H76:J76" si="21">H70</f>
        <v>Exp</v>
      </c>
      <c r="I76" s="51" t="str">
        <f t="shared" si="21"/>
        <v>Re-Bud</v>
      </c>
      <c r="J76" s="51" t="str">
        <f t="shared" si="21"/>
        <v>TL REV</v>
      </c>
      <c r="K76" s="49"/>
      <c r="L76" s="49"/>
      <c r="M76" s="49"/>
      <c r="N76" s="49"/>
      <c r="O76" s="49"/>
      <c r="P76" s="49"/>
    </row>
    <row r="77" spans="1:16">
      <c r="G77" s="51"/>
      <c r="H77" s="51"/>
      <c r="I77" s="51"/>
      <c r="J77" s="10"/>
      <c r="K77" s="49"/>
      <c r="L77" s="49"/>
      <c r="M77" s="49"/>
      <c r="N77" s="49"/>
      <c r="O77" s="49"/>
      <c r="P77" s="49"/>
    </row>
    <row r="78" spans="1:16" s="3" customFormat="1">
      <c r="A78" s="56" t="s">
        <v>99</v>
      </c>
      <c r="B78" s="56"/>
      <c r="C78" s="56"/>
      <c r="D78" s="56"/>
      <c r="E78" s="56"/>
      <c r="F78" s="56"/>
      <c r="G78" s="57">
        <f>'Cost Share'!P78</f>
        <v>0</v>
      </c>
      <c r="H78" s="57">
        <f>H46+H51+H56+H61+H68+H74</f>
        <v>0</v>
      </c>
      <c r="I78" s="57">
        <f>I46+I51+I56+I61+I68+I74</f>
        <v>0</v>
      </c>
      <c r="J78" s="58">
        <f>SUM(H78:I78)</f>
        <v>0</v>
      </c>
      <c r="K78" s="9">
        <f>K46+K51+K56+K61+K68+K74</f>
        <v>0</v>
      </c>
    </row>
    <row r="79" spans="1:16">
      <c r="G79" s="16"/>
      <c r="H79" s="16"/>
      <c r="I79" s="16"/>
      <c r="J79" s="10"/>
      <c r="K79" s="49"/>
      <c r="L79" s="49"/>
      <c r="M79" s="49"/>
      <c r="N79" s="49"/>
      <c r="O79" s="49"/>
      <c r="P79" s="49"/>
    </row>
    <row r="80" spans="1:16" s="3" customFormat="1">
      <c r="A80" s="27" t="s">
        <v>100</v>
      </c>
      <c r="B80" s="59">
        <f>B4</f>
        <v>0.55000000000000004</v>
      </c>
      <c r="C80" s="27"/>
      <c r="D80" s="27"/>
      <c r="E80" s="27"/>
      <c r="F80" s="27"/>
      <c r="G80" s="28">
        <f>'Cost Share'!P80</f>
        <v>0</v>
      </c>
      <c r="H80" s="28">
        <f>ROUND(H84*$B$80,0)</f>
        <v>0</v>
      </c>
      <c r="I80" s="28">
        <f>ROUND(I84*$B$80,0)</f>
        <v>0</v>
      </c>
      <c r="J80" s="29">
        <f>SUM(H80:I80)</f>
        <v>0</v>
      </c>
      <c r="K80" s="9">
        <f>ROUND(K84*$B$80,0)</f>
        <v>0</v>
      </c>
    </row>
    <row r="81" spans="1:16">
      <c r="G81" s="16"/>
      <c r="H81" s="16"/>
      <c r="I81" s="16"/>
      <c r="J81" s="10"/>
      <c r="K81" s="49"/>
      <c r="L81" s="49"/>
      <c r="M81" s="49"/>
      <c r="N81" s="49"/>
      <c r="O81" s="49"/>
      <c r="P81" s="49"/>
    </row>
    <row r="82" spans="1:16" s="3" customFormat="1" ht="15.75" thickBot="1">
      <c r="A82" s="46" t="s">
        <v>145</v>
      </c>
      <c r="B82" s="46"/>
      <c r="C82" s="46"/>
      <c r="D82" s="46"/>
      <c r="E82" s="46"/>
      <c r="F82" s="46"/>
      <c r="G82" s="47">
        <f>'Cost Share'!P82</f>
        <v>0</v>
      </c>
      <c r="H82" s="47">
        <f>H78+H80</f>
        <v>0</v>
      </c>
      <c r="I82" s="47">
        <f>I78+I80</f>
        <v>0</v>
      </c>
      <c r="J82" s="48">
        <f>SUM(H82:I82)</f>
        <v>0</v>
      </c>
      <c r="K82" s="97">
        <f>K78+K80</f>
        <v>0</v>
      </c>
    </row>
    <row r="83" spans="1:16" ht="15.75" thickTop="1">
      <c r="G83" s="16"/>
      <c r="H83" s="16"/>
      <c r="I83" s="16"/>
      <c r="J83" s="10"/>
      <c r="K83" s="9"/>
      <c r="L83" s="49"/>
      <c r="M83" s="49"/>
      <c r="N83" s="49"/>
      <c r="O83" s="49"/>
      <c r="P83" s="49"/>
    </row>
    <row r="84" spans="1:16" s="3" customFormat="1">
      <c r="A84" s="3" t="s">
        <v>102</v>
      </c>
      <c r="G84" s="9">
        <f>'Cost Share'!P84</f>
        <v>0</v>
      </c>
      <c r="H84" s="9">
        <f>H78-H56-H67-H74</f>
        <v>0</v>
      </c>
      <c r="I84" s="9">
        <f>I78-I56-I67-I74</f>
        <v>0</v>
      </c>
      <c r="J84" s="10">
        <f>SUM(H84:I84)</f>
        <v>0</v>
      </c>
      <c r="K84" s="9">
        <f>K78-K56-K67-K74</f>
        <v>0</v>
      </c>
    </row>
    <row r="85" spans="1:16">
      <c r="P85" s="10"/>
    </row>
    <row r="86" spans="1:16">
      <c r="A86" s="49" t="s">
        <v>146</v>
      </c>
    </row>
  </sheetData>
  <mergeCells count="10">
    <mergeCell ref="B1:F1"/>
    <mergeCell ref="B2:P2"/>
    <mergeCell ref="D4:G4"/>
    <mergeCell ref="B7:C7"/>
    <mergeCell ref="D8:D10"/>
    <mergeCell ref="F8:F10"/>
    <mergeCell ref="G8:G10"/>
    <mergeCell ref="H8:H10"/>
    <mergeCell ref="I8:I10"/>
    <mergeCell ref="J8:J10"/>
  </mergeCells>
  <pageMargins left="0.7" right="0.7" top="0.75" bottom="0.75" header="0.3" footer="0.3"/>
  <pageSetup scale="55" fitToHeight="2" orientation="landscape" r:id="rId1"/>
  <headerFooter>
    <oddHeader>&amp;L&amp;"-,Bold"&amp;14&amp;KFF0000Internal &amp;A</oddHeader>
    <oddFooter>&amp;L&amp;F</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 Online</Application>
  <Manager/>
  <Company>graduate college</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Robert Lapointe</dc:creator>
  <cp:keywords/>
  <dc:description/>
  <cp:lastModifiedBy>Robert Lapointe</cp:lastModifiedBy>
  <cp:revision/>
  <dcterms:created xsi:type="dcterms:W3CDTF">2010-07-23T14:49:13Z</dcterms:created>
  <dcterms:modified xsi:type="dcterms:W3CDTF">2026-06-22T17:25:40Z</dcterms:modified>
  <cp:category/>
  <cp:contentStatus/>
</cp:coreProperties>
</file>